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Z:\Div. Formulación, Monitoreo y Evaluación PPP\Documentos Portal de Transparencia\2026\Informe de metas fisicas y financieras\"/>
    </mc:Choice>
  </mc:AlternateContent>
  <xr:revisionPtr revIDLastSave="0" documentId="13_ncr:1_{3EB25AF1-0496-499D-B932-19DACF6167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J30" i="1" l="1"/>
  <c r="J29" i="1"/>
  <c r="I25" i="1" l="1"/>
  <c r="C16" i="1" l="1"/>
  <c r="C15" i="1"/>
  <c r="C14" i="1"/>
</calcChain>
</file>

<file path=xl/sharedStrings.xml><?xml version="1.0" encoding="utf-8"?>
<sst xmlns="http://schemas.openxmlformats.org/spreadsheetml/2006/main" count="77" uniqueCount="72">
  <si>
    <t>Código</t>
  </si>
  <si>
    <t>Documento Relacionado</t>
  </si>
  <si>
    <t>Fecha Versión</t>
  </si>
  <si>
    <t>Versión</t>
  </si>
  <si>
    <t>DEC-FOR013</t>
  </si>
  <si>
    <t>Lineamientos para la Ejecución Presupuestaria 2023 del Gobierno General Nacional</t>
  </si>
  <si>
    <t>28/03/2019</t>
  </si>
  <si>
    <t>I -Información Instituciónal</t>
  </si>
  <si>
    <t>I.I - Completar los datos requeridos sobre la institución</t>
  </si>
  <si>
    <t>Capítulo</t>
  </si>
  <si>
    <t>0220 - MINISTERIO DE ECONOMIA, PLANIFICACION Y DESARROLLO</t>
  </si>
  <si>
    <t>Subcapítulo</t>
  </si>
  <si>
    <t>01 - MINISTERIO DE ECONOMIA, PLANIFICACION Y DESARROLLO</t>
  </si>
  <si>
    <t>Unidad Ejecutora</t>
  </si>
  <si>
    <t>0018 - SISTEMA UNICO DE BENEFICIARIOS</t>
  </si>
  <si>
    <t>Misión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</si>
  <si>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</si>
  <si>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Visión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</si>
  <si>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</si>
  <si>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II. Contribución a la Estrategia Nacional de Desarrollo</t>
  </si>
  <si>
    <t>Eje estratégico:</t>
  </si>
  <si>
    <t>Objetivo general:</t>
  </si>
  <si>
    <t>Objetivo(s) específico(s):</t>
  </si>
  <si>
    <t>2.3.3</t>
  </si>
  <si>
    <t>III. Información del Programa</t>
  </si>
  <si>
    <t>Nombre:</t>
  </si>
  <si>
    <t>13 - Análisis de Estudios Económicos y Sociales</t>
  </si>
  <si>
    <t>Descripción: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</si>
  <si>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</si>
  <si>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</si>
  <si>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Sector público, privado, agencias institucionales, y ciudadanía.</t>
  </si>
  <si>
    <t>Resultado Asociado:</t>
  </si>
  <si>
    <t>Incrementar el número de análisis de políticas y estudios económicos y sociales de 5 en el 2022 a 15 en el 2024, para apoyar al
diseño, la implementación y la evaluación de las políticas públicas.</t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</si>
  <si>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</si>
  <si>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</si>
  <si>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</si>
  <si>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</si>
  <si>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</si>
  <si>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</si>
  <si>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</si>
  <si>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</si>
  <si>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 xml:space="preserve"> Programación Trimestral </t>
  </si>
  <si>
    <t xml:space="preserve">Ejecución Trimestral </t>
  </si>
  <si>
    <t>Avance</t>
  </si>
  <si>
    <t>Producto</t>
  </si>
  <si>
    <t>Indicador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</si>
  <si>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</si>
  <si>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</si>
  <si>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</si>
  <si>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</si>
  <si>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</si>
  <si>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</si>
  <si>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</si>
  <si>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</si>
  <si>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Cantidad  de hogares contenidos en el padrón-SIUBEN</t>
  </si>
  <si>
    <t xml:space="preserve">La ejecución física se reporta de manera anual </t>
  </si>
  <si>
    <t>Cantidad de encuestas realizadas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</si>
  <si>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</si>
  <si>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</si>
  <si>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</si>
  <si>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</si>
  <si>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</si>
  <si>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</si>
  <si>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Hamlet Durán</t>
  </si>
  <si>
    <t>Encargado de Planificación y Desarrollo</t>
  </si>
  <si>
    <t>0001.02.0100-8129 Hogares incluidos en la base de datos del SIUBEN para la constitución del Registro Social Universal de Hogares</t>
  </si>
  <si>
    <t>0001.03.0100- 8130 Instituciones registran los hogares beneficiarios en la base de datos del SIUBEN para la creación del Registro Único de Beneficiarios</t>
  </si>
  <si>
    <t>0001.02.0100- Hogares incluidos en la base de datos del SIUBEN para la constitución del Registro Social Universal de Hogares</t>
  </si>
  <si>
    <t>0001.03.0100- Instituciones registran los hogares beneficiarios en la base de datos del SIUBEN para la creación del Registro Único de Beneficiarios</t>
  </si>
  <si>
    <t>No aplica.</t>
  </si>
  <si>
    <t>Informe de Evaluación Tercer Trimestre 2026 de las Metas Físicas-Financieras</t>
  </si>
  <si>
    <t>El motivo de la ejecución por encima de lo presupuestado para el  trimestre julio- septiembre/2026  se origina en que se realizo el pago del alquiler del local de la oficina central correpondiente al mes de junio  en el mes de julio/2026, por RD$1,215,403.07. (Libramiento No. 1578 del 24/07/2026). La sobre ejecución ha sido de un 5.14%.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</si>
</sst>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rgb="FFA6A6A6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A6A6A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7" xfId="0" applyFont="1" applyFill="1" applyBorder="1" applyAlignment="1">
      <alignment horizontal="center" vertical="center" wrapText="1" readingOrder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166" fontId="16" fillId="0" borderId="25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5" xfId="0" applyNumberFormat="1" applyFont="1" applyBorder="1" applyAlignment="1" applyProtection="1">
      <alignment horizontal="center" vertical="center" wrapText="1"/>
      <protection locked="0"/>
    </xf>
    <xf numFmtId="10" fontId="16" fillId="7" borderId="25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166" fontId="16" fillId="0" borderId="31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0" fontId="16" fillId="0" borderId="30" xfId="0" applyFont="1" applyBorder="1" applyAlignment="1" applyProtection="1">
      <alignment vertical="center" wrapText="1"/>
      <protection locked="0"/>
    </xf>
    <xf numFmtId="0" fontId="16" fillId="0" borderId="31" xfId="0" applyFont="1" applyBorder="1" applyAlignment="1" applyProtection="1">
      <alignment vertical="center" wrapText="1"/>
      <protection locked="0"/>
    </xf>
    <xf numFmtId="0" fontId="16" fillId="0" borderId="25" xfId="0" applyFont="1" applyBorder="1" applyAlignment="1" applyProtection="1">
      <alignment vertical="center" wrapText="1"/>
      <protection locked="0"/>
    </xf>
    <xf numFmtId="9" fontId="16" fillId="0" borderId="25" xfId="2" applyFont="1" applyBorder="1" applyAlignment="1" applyProtection="1">
      <alignment horizontal="center" vertical="center" wrapText="1" readingOrder="1"/>
      <protection locked="0"/>
    </xf>
    <xf numFmtId="0" fontId="16" fillId="0" borderId="31" xfId="2" applyNumberFormat="1" applyFont="1" applyBorder="1" applyAlignment="1" applyProtection="1">
      <alignment horizontal="center" vertical="center" wrapText="1" readingOrder="1"/>
      <protection locked="0"/>
    </xf>
    <xf numFmtId="39" fontId="0" fillId="0" borderId="0" xfId="0" applyNumberFormat="1"/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4" fontId="22" fillId="0" borderId="37" xfId="0" applyNumberFormat="1" applyFont="1" applyBorder="1" applyAlignment="1">
      <alignment horizontal="center" vertical="center" wrapText="1" readingOrder="1"/>
    </xf>
    <xf numFmtId="4" fontId="22" fillId="0" borderId="38" xfId="0" applyNumberFormat="1" applyFont="1" applyBorder="1" applyAlignment="1">
      <alignment horizontal="center" vertical="center" wrapText="1" readingOrder="1"/>
    </xf>
    <xf numFmtId="10" fontId="11" fillId="0" borderId="25" xfId="2" applyNumberFormat="1" applyFont="1" applyFill="1" applyBorder="1" applyAlignment="1" applyProtection="1">
      <alignment horizontal="center" vertical="center" wrapText="1" readingOrder="1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4" fillId="8" borderId="25" xfId="0" applyFont="1" applyFill="1" applyBorder="1" applyAlignment="1">
      <alignment horizontal="center" vertical="center" wrapText="1" readingOrder="1"/>
    </xf>
    <xf numFmtId="0" fontId="11" fillId="6" borderId="25" xfId="0" applyFont="1" applyFill="1" applyBorder="1" applyAlignment="1">
      <alignment vertical="top" wrapText="1"/>
    </xf>
    <xf numFmtId="0" fontId="11" fillId="6" borderId="26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5" xfId="0" applyFont="1" applyFill="1" applyBorder="1" applyAlignment="1">
      <alignment horizontal="center" vertical="center" wrapText="1" readingOrder="1"/>
    </xf>
    <xf numFmtId="0" fontId="11" fillId="0" borderId="33" xfId="0" applyFont="1" applyBorder="1" applyAlignment="1" applyProtection="1">
      <alignment horizontal="center"/>
      <protection locked="0"/>
    </xf>
    <xf numFmtId="0" fontId="21" fillId="0" borderId="36" xfId="0" applyFont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2" xfId="0" applyFont="1" applyBorder="1" applyAlignment="1" applyProtection="1">
      <alignment horizontal="left" vertical="center" wrapText="1"/>
      <protection locked="0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</cellXfs>
  <cellStyles count="4">
    <cellStyle name="Comma" xfId="1" builtinId="3"/>
    <cellStyle name="Normal" xfId="0" builtinId="0"/>
    <cellStyle name="Normal 2" xfId="3" xr:uid="{3BC1E929-AD21-4B3E-A86D-A96F42CD773C}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42334</xdr:rowOff>
    </xdr:from>
    <xdr:ext cx="1477400" cy="713247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334"/>
          <a:ext cx="1477400" cy="71324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lubengob-my.sharepoint.com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0">
      <calculatedColumnFormula>SUM(E29:G29)</calculatedColumnFormula>
    </tableColumn>
    <tableColumn id="7" xr3:uid="{00000000-0010-0000-0000-000007000000}" name="Física _x000a_(%)_x000a_ G=E/C" dataDxfId="2">
      <calculatedColumnFormula>IF(G29&gt;0,G29/C29,0)</calculatedColumnFormula>
    </tableColumn>
    <tableColumn id="8" xr3:uid="{00000000-0010-0000-0000-000008000000}" name="Financiero _x000a_(%) _x000a_H=F/D" dataDxfId="1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GridLines="0" tabSelected="1" topLeftCell="A26" zoomScale="90" zoomScaleNormal="90" workbookViewId="0">
      <selection activeCell="M33" sqref="M33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10" width="12.7109375" style="8" customWidth="1"/>
    <col min="11" max="11" width="11.42578125" style="8"/>
  </cols>
  <sheetData>
    <row r="1" spans="1:11" ht="21.75" thickBot="1" x14ac:dyDescent="0.3">
      <c r="A1" s="21"/>
      <c r="B1" s="52" t="s">
        <v>70</v>
      </c>
      <c r="C1" s="53"/>
      <c r="D1" s="53"/>
      <c r="E1" s="53"/>
      <c r="F1" s="53"/>
      <c r="G1" s="53"/>
      <c r="H1" s="53"/>
      <c r="I1" s="53"/>
      <c r="J1" s="54"/>
      <c r="K1" s="1"/>
    </row>
    <row r="2" spans="1:11" ht="21.75" thickBot="1" x14ac:dyDescent="0.3">
      <c r="A2" s="22"/>
      <c r="B2" s="55" t="s">
        <v>0</v>
      </c>
      <c r="C2" s="56"/>
      <c r="D2" s="55" t="s">
        <v>1</v>
      </c>
      <c r="E2" s="56"/>
      <c r="F2" s="56"/>
      <c r="G2" s="56"/>
      <c r="H2" s="57"/>
      <c r="I2" s="2" t="s">
        <v>2</v>
      </c>
      <c r="J2" s="3" t="s">
        <v>3</v>
      </c>
      <c r="K2" s="1"/>
    </row>
    <row r="3" spans="1:11" ht="21.75" thickBot="1" x14ac:dyDescent="0.3">
      <c r="A3" s="23"/>
      <c r="B3" s="58" t="s">
        <v>4</v>
      </c>
      <c r="C3" s="59"/>
      <c r="D3" s="58" t="s">
        <v>5</v>
      </c>
      <c r="E3" s="59"/>
      <c r="F3" s="59"/>
      <c r="G3" s="59"/>
      <c r="H3" s="60"/>
      <c r="I3" s="4" t="s">
        <v>6</v>
      </c>
      <c r="J3" s="5">
        <v>0</v>
      </c>
      <c r="K3" s="1"/>
    </row>
    <row r="4" spans="1:11" x14ac:dyDescent="0.25">
      <c r="A4" s="46"/>
      <c r="B4" s="47"/>
      <c r="C4" s="47"/>
      <c r="D4" s="48"/>
      <c r="E4" s="48"/>
      <c r="F4" s="48"/>
      <c r="G4" s="48"/>
      <c r="H4" s="48"/>
      <c r="I4" s="47"/>
      <c r="J4" s="49"/>
      <c r="K4" s="1"/>
    </row>
    <row r="5" spans="1:11" ht="3" customHeight="1" x14ac:dyDescent="0.25">
      <c r="A5" s="36"/>
      <c r="B5" s="37"/>
      <c r="C5" s="37"/>
      <c r="D5" s="37"/>
      <c r="E5" s="37"/>
      <c r="F5" s="37"/>
      <c r="G5" s="37"/>
      <c r="H5" s="37"/>
      <c r="I5" s="37"/>
      <c r="J5" s="38"/>
      <c r="K5" s="1"/>
    </row>
    <row r="6" spans="1:11" ht="15.75" x14ac:dyDescent="0.25">
      <c r="A6" s="39" t="s">
        <v>7</v>
      </c>
      <c r="B6" s="39"/>
      <c r="C6" s="39"/>
      <c r="D6" s="39"/>
      <c r="E6" s="39"/>
      <c r="F6" s="39"/>
      <c r="G6" s="39"/>
      <c r="H6" s="39"/>
      <c r="I6" s="39"/>
      <c r="J6" s="39"/>
      <c r="K6" s="1"/>
    </row>
    <row r="7" spans="1:11" ht="15.75" x14ac:dyDescent="0.25">
      <c r="A7" s="40" t="s">
        <v>8</v>
      </c>
      <c r="B7" s="40"/>
      <c r="C7" s="40"/>
      <c r="D7" s="40"/>
      <c r="E7" s="40"/>
      <c r="F7" s="40"/>
      <c r="G7" s="40"/>
      <c r="H7" s="40"/>
      <c r="I7" s="40"/>
      <c r="J7" s="40"/>
      <c r="K7" s="1"/>
    </row>
    <row r="8" spans="1:11" x14ac:dyDescent="0.25">
      <c r="A8" s="26" t="s">
        <v>9</v>
      </c>
      <c r="B8" s="50" t="s">
        <v>10</v>
      </c>
      <c r="C8" s="50"/>
      <c r="D8" s="50"/>
      <c r="E8" s="50"/>
      <c r="F8" s="50"/>
      <c r="G8" s="50"/>
      <c r="H8" s="50"/>
      <c r="I8" s="50"/>
      <c r="J8" s="50"/>
      <c r="K8" s="1"/>
    </row>
    <row r="9" spans="1:11" ht="15" customHeight="1" x14ac:dyDescent="0.25">
      <c r="A9" s="27" t="s">
        <v>11</v>
      </c>
      <c r="B9" s="50" t="s">
        <v>12</v>
      </c>
      <c r="C9" s="50"/>
      <c r="D9" s="50"/>
      <c r="E9" s="50"/>
      <c r="F9" s="50"/>
      <c r="G9" s="50"/>
      <c r="H9" s="50"/>
      <c r="I9" s="50"/>
      <c r="J9" s="50"/>
      <c r="K9" s="1"/>
    </row>
    <row r="10" spans="1:11" x14ac:dyDescent="0.25">
      <c r="A10" s="27" t="s">
        <v>13</v>
      </c>
      <c r="B10" s="50" t="s">
        <v>14</v>
      </c>
      <c r="C10" s="50"/>
      <c r="D10" s="50"/>
      <c r="E10" s="50"/>
      <c r="F10" s="50"/>
      <c r="G10" s="50"/>
      <c r="H10" s="50"/>
      <c r="I10" s="50"/>
      <c r="J10" s="50"/>
      <c r="K10" s="1"/>
    </row>
    <row r="11" spans="1:11" ht="52.5" customHeight="1" x14ac:dyDescent="0.25">
      <c r="A11" s="26" t="s">
        <v>15</v>
      </c>
      <c r="B11" s="51" t="s">
        <v>16</v>
      </c>
      <c r="C11" s="51"/>
      <c r="D11" s="51"/>
      <c r="E11" s="51"/>
      <c r="F11" s="51"/>
      <c r="G11" s="51"/>
      <c r="H11" s="51"/>
      <c r="I11" s="51"/>
      <c r="J11" s="51"/>
    </row>
    <row r="12" spans="1:11" ht="57" customHeight="1" x14ac:dyDescent="0.25">
      <c r="A12" s="26" t="s">
        <v>17</v>
      </c>
      <c r="B12" s="51" t="s">
        <v>18</v>
      </c>
      <c r="C12" s="51"/>
      <c r="D12" s="51"/>
      <c r="E12" s="51"/>
      <c r="F12" s="51"/>
      <c r="G12" s="51"/>
      <c r="H12" s="51"/>
      <c r="I12" s="51"/>
      <c r="J12" s="51"/>
    </row>
    <row r="13" spans="1:11" ht="15.75" x14ac:dyDescent="0.25">
      <c r="A13" s="41" t="s">
        <v>19</v>
      </c>
      <c r="B13" s="42"/>
      <c r="C13" s="42"/>
      <c r="D13" s="42"/>
      <c r="E13" s="42"/>
      <c r="F13" s="42"/>
      <c r="G13" s="42"/>
      <c r="H13" s="42"/>
      <c r="I13" s="42"/>
      <c r="J13" s="43"/>
    </row>
    <row r="14" spans="1:11" ht="20.25" customHeight="1" x14ac:dyDescent="0.25">
      <c r="A14" s="6" t="s">
        <v>20</v>
      </c>
      <c r="B14" s="24">
        <v>2</v>
      </c>
      <c r="C14" s="35" t="str">
        <f>IFERROR(VLOOKUP(B14,'[1]Validacion datos'!A2:B5,2,FALSE),"")</f>
        <v>DESARROLLO SOCIAL</v>
      </c>
      <c r="D14" s="35"/>
      <c r="E14" s="35"/>
      <c r="F14" s="35"/>
      <c r="G14" s="35"/>
      <c r="H14" s="35"/>
      <c r="I14" s="35"/>
      <c r="J14" s="35"/>
    </row>
    <row r="15" spans="1:11" ht="20.25" customHeight="1" x14ac:dyDescent="0.25">
      <c r="A15" s="6" t="s">
        <v>21</v>
      </c>
      <c r="B15" s="9">
        <v>2.2999999999999998</v>
      </c>
      <c r="C15" s="35" t="str">
        <f>IFERROR(VLOOKUP(B15,'[1]Validacion datos'!A8:B26,2,FALSE),"")</f>
        <v>Igualdad de derechos y oportunidades</v>
      </c>
      <c r="D15" s="35"/>
      <c r="E15" s="35"/>
      <c r="F15" s="35"/>
      <c r="G15" s="35"/>
      <c r="H15" s="35"/>
      <c r="I15" s="35"/>
      <c r="J15" s="35"/>
    </row>
    <row r="16" spans="1:11" ht="27" customHeight="1" x14ac:dyDescent="0.25">
      <c r="A16" s="6" t="s">
        <v>22</v>
      </c>
      <c r="B16" s="9" t="s">
        <v>23</v>
      </c>
      <c r="C16" s="35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5"/>
      <c r="E16" s="35"/>
      <c r="F16" s="35"/>
      <c r="G16" s="35"/>
      <c r="H16" s="35"/>
      <c r="I16" s="35"/>
      <c r="J16" s="35"/>
    </row>
    <row r="17" spans="1:12" ht="15.75" x14ac:dyDescent="0.25">
      <c r="A17" s="41" t="s">
        <v>24</v>
      </c>
      <c r="B17" s="42"/>
      <c r="C17" s="42"/>
      <c r="D17" s="42"/>
      <c r="E17" s="42"/>
      <c r="F17" s="42"/>
      <c r="G17" s="42"/>
      <c r="H17" s="42"/>
      <c r="I17" s="42"/>
      <c r="J17" s="43"/>
    </row>
    <row r="18" spans="1:12" x14ac:dyDescent="0.25">
      <c r="A18" s="6" t="s">
        <v>25</v>
      </c>
      <c r="B18" s="44" t="s">
        <v>26</v>
      </c>
      <c r="C18" s="44"/>
      <c r="D18" s="44"/>
      <c r="E18" s="44"/>
      <c r="F18" s="44"/>
      <c r="G18" s="44"/>
      <c r="H18" s="44"/>
      <c r="I18" s="44"/>
      <c r="J18" s="45"/>
    </row>
    <row r="19" spans="1:12" ht="48.75" customHeight="1" x14ac:dyDescent="0.25">
      <c r="A19" s="10" t="s">
        <v>27</v>
      </c>
      <c r="B19" s="44" t="s">
        <v>28</v>
      </c>
      <c r="C19" s="44"/>
      <c r="D19" s="44"/>
      <c r="E19" s="44"/>
      <c r="F19" s="44"/>
      <c r="G19" s="44"/>
      <c r="H19" s="44"/>
      <c r="I19" s="44"/>
      <c r="J19" s="45"/>
    </row>
    <row r="20" spans="1:12" x14ac:dyDescent="0.25">
      <c r="A20" s="10" t="s">
        <v>29</v>
      </c>
      <c r="B20" s="44" t="s">
        <v>30</v>
      </c>
      <c r="C20" s="44"/>
      <c r="D20" s="44"/>
      <c r="E20" s="44"/>
      <c r="F20" s="44"/>
      <c r="G20" s="44"/>
      <c r="H20" s="44"/>
      <c r="I20" s="44"/>
      <c r="J20" s="45"/>
    </row>
    <row r="21" spans="1:12" ht="32.25" customHeight="1" x14ac:dyDescent="0.25">
      <c r="A21" s="10" t="s">
        <v>31</v>
      </c>
      <c r="B21" s="44" t="s">
        <v>32</v>
      </c>
      <c r="C21" s="44"/>
      <c r="D21" s="44"/>
      <c r="E21" s="44"/>
      <c r="F21" s="44"/>
      <c r="G21" s="44"/>
      <c r="H21" s="44"/>
      <c r="I21" s="44"/>
      <c r="J21" s="45"/>
      <c r="K21" s="1"/>
    </row>
    <row r="22" spans="1:12" ht="15.75" x14ac:dyDescent="0.25">
      <c r="A22" s="41" t="s">
        <v>33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2" ht="15.75" x14ac:dyDescent="0.25">
      <c r="A23" s="67" t="s">
        <v>34</v>
      </c>
      <c r="B23" s="68"/>
      <c r="C23" s="68"/>
      <c r="D23" s="68"/>
      <c r="E23" s="68"/>
      <c r="F23" s="68"/>
      <c r="G23" s="68"/>
      <c r="H23" s="68"/>
      <c r="I23" s="68"/>
      <c r="J23" s="69"/>
      <c r="K23" s="1"/>
    </row>
    <row r="24" spans="1:12" ht="15" customHeight="1" x14ac:dyDescent="0.25">
      <c r="A24" s="76" t="s">
        <v>35</v>
      </c>
      <c r="B24" s="77"/>
      <c r="C24" s="78" t="s">
        <v>36</v>
      </c>
      <c r="D24" s="80"/>
      <c r="E24" s="80"/>
      <c r="F24" s="80" t="s">
        <v>37</v>
      </c>
      <c r="G24" s="80"/>
      <c r="H24" s="77"/>
      <c r="I24" s="78" t="s">
        <v>38</v>
      </c>
      <c r="J24" s="79"/>
    </row>
    <row r="25" spans="1:12" ht="36" customHeight="1" x14ac:dyDescent="0.25">
      <c r="A25" s="63">
        <v>329086705</v>
      </c>
      <c r="B25" s="64"/>
      <c r="C25" s="73">
        <v>365667914.41000003</v>
      </c>
      <c r="D25" s="74"/>
      <c r="E25" s="75"/>
      <c r="F25" s="73">
        <v>229410865.24000001</v>
      </c>
      <c r="G25" s="74"/>
      <c r="H25" s="75"/>
      <c r="I25" s="65">
        <f>F25/C25</f>
        <v>0.6273748836021098</v>
      </c>
      <c r="J25" s="66"/>
    </row>
    <row r="26" spans="1:12" ht="15.75" x14ac:dyDescent="0.25">
      <c r="A26" s="67" t="s">
        <v>39</v>
      </c>
      <c r="B26" s="68"/>
      <c r="C26" s="68"/>
      <c r="D26" s="68"/>
      <c r="E26" s="68"/>
      <c r="F26" s="68"/>
      <c r="G26" s="68"/>
      <c r="H26" s="68"/>
      <c r="I26" s="68"/>
      <c r="J26" s="69"/>
      <c r="K26" s="1"/>
    </row>
    <row r="27" spans="1:12" x14ac:dyDescent="0.25">
      <c r="A27" s="7"/>
      <c r="B27"/>
      <c r="C27" s="70" t="s">
        <v>40</v>
      </c>
      <c r="D27" s="71"/>
      <c r="E27" s="70" t="s">
        <v>41</v>
      </c>
      <c r="F27" s="71"/>
      <c r="G27" s="70" t="s">
        <v>42</v>
      </c>
      <c r="H27" s="70"/>
      <c r="I27" s="70" t="s">
        <v>43</v>
      </c>
      <c r="J27" s="72"/>
    </row>
    <row r="28" spans="1:12" ht="38.25" x14ac:dyDescent="0.25">
      <c r="A28" s="11" t="s">
        <v>44</v>
      </c>
      <c r="B28" s="12" t="s">
        <v>45</v>
      </c>
      <c r="C28" s="12" t="s">
        <v>46</v>
      </c>
      <c r="D28" s="12" t="s">
        <v>47</v>
      </c>
      <c r="E28" s="12" t="s">
        <v>48</v>
      </c>
      <c r="F28" s="12" t="s">
        <v>49</v>
      </c>
      <c r="G28" s="12" t="s">
        <v>50</v>
      </c>
      <c r="H28" s="12" t="s">
        <v>51</v>
      </c>
      <c r="I28" s="12" t="s">
        <v>52</v>
      </c>
      <c r="J28" s="13" t="s">
        <v>53</v>
      </c>
    </row>
    <row r="29" spans="1:12" ht="62.45" customHeight="1" x14ac:dyDescent="0.25">
      <c r="A29" s="14" t="s">
        <v>65</v>
      </c>
      <c r="B29" s="31" t="s">
        <v>54</v>
      </c>
      <c r="C29" s="32">
        <v>0.78</v>
      </c>
      <c r="D29" s="15">
        <v>141224014.93000001</v>
      </c>
      <c r="E29" s="16" t="s">
        <v>55</v>
      </c>
      <c r="F29" s="19">
        <v>32286920.469999999</v>
      </c>
      <c r="G29" s="16" t="s">
        <v>55</v>
      </c>
      <c r="H29" s="19">
        <v>33946879.780000001</v>
      </c>
      <c r="I29" s="17">
        <f>+Tabla1[[#This Row],[Financiera 
 (F)]]/Tabla1[[#This Row],[Financiera
(D)]]</f>
        <v>1.0514127481294595</v>
      </c>
      <c r="J29" s="18">
        <f>IF(H29&gt;0,H29/F29,0)</f>
        <v>1.0514127481294595</v>
      </c>
      <c r="L29" s="34"/>
    </row>
    <row r="30" spans="1:12" ht="93" customHeight="1" x14ac:dyDescent="0.25">
      <c r="A30" s="29" t="s">
        <v>66</v>
      </c>
      <c r="B30" s="30" t="s">
        <v>56</v>
      </c>
      <c r="C30" s="33">
        <v>5</v>
      </c>
      <c r="D30" s="19">
        <v>86365369.189999998</v>
      </c>
      <c r="E30" s="16" t="s">
        <v>55</v>
      </c>
      <c r="F30" s="19">
        <v>20228118</v>
      </c>
      <c r="G30" s="16" t="s">
        <v>55</v>
      </c>
      <c r="H30" s="19">
        <v>19979950.84</v>
      </c>
      <c r="I30" s="17">
        <f>+Tabla1[[#This Row],[Financiera 
 (F)]]/Tabla1[[#This Row],[Financiera
(D)]]</f>
        <v>0.98773157443515014</v>
      </c>
      <c r="J30" s="18">
        <f>IF(H30&gt;0,H30/F30,0)</f>
        <v>0.98773157443515014</v>
      </c>
    </row>
    <row r="31" spans="1:12" ht="15.75" x14ac:dyDescent="0.25">
      <c r="A31" s="41" t="s">
        <v>57</v>
      </c>
      <c r="B31" s="42"/>
      <c r="C31" s="42"/>
      <c r="D31" s="42"/>
      <c r="E31" s="42"/>
      <c r="F31" s="42"/>
      <c r="G31" s="42"/>
      <c r="H31" s="42"/>
      <c r="I31" s="42"/>
      <c r="J31" s="43"/>
    </row>
    <row r="32" spans="1:12" ht="15.75" x14ac:dyDescent="0.25">
      <c r="A32" s="67" t="s">
        <v>58</v>
      </c>
      <c r="B32" s="68"/>
      <c r="C32" s="68"/>
      <c r="D32" s="68"/>
      <c r="E32" s="68"/>
      <c r="F32" s="68"/>
      <c r="G32" s="68"/>
      <c r="H32" s="68"/>
      <c r="I32" s="68"/>
      <c r="J32" s="69"/>
      <c r="K32" s="1"/>
    </row>
    <row r="33" spans="1:11" x14ac:dyDescent="0.25">
      <c r="A33" s="28" t="s">
        <v>59</v>
      </c>
      <c r="B33" s="61" t="s">
        <v>67</v>
      </c>
      <c r="C33" s="61"/>
      <c r="D33" s="61"/>
      <c r="E33" s="61"/>
      <c r="F33" s="61"/>
      <c r="G33" s="61"/>
      <c r="H33" s="61"/>
      <c r="I33" s="61"/>
      <c r="J33" s="62"/>
    </row>
    <row r="34" spans="1:11" ht="51" customHeight="1" x14ac:dyDescent="0.25">
      <c r="A34" s="20" t="s">
        <v>60</v>
      </c>
      <c r="B34" s="44" t="s">
        <v>71</v>
      </c>
      <c r="C34" s="44"/>
      <c r="D34" s="44"/>
      <c r="E34" s="44"/>
      <c r="F34" s="44"/>
      <c r="G34" s="44"/>
      <c r="H34" s="44"/>
      <c r="I34" s="44"/>
      <c r="J34" s="45"/>
    </row>
    <row r="35" spans="1:11" ht="28.5" customHeight="1" x14ac:dyDescent="0.25">
      <c r="A35" s="28" t="s">
        <v>59</v>
      </c>
      <c r="B35" s="61" t="s">
        <v>68</v>
      </c>
      <c r="C35" s="61"/>
      <c r="D35" s="61"/>
      <c r="E35" s="61"/>
      <c r="F35" s="61"/>
      <c r="G35" s="61"/>
      <c r="H35" s="61"/>
      <c r="I35" s="61"/>
      <c r="J35" s="62"/>
    </row>
    <row r="36" spans="1:11" ht="51.75" customHeight="1" x14ac:dyDescent="0.25">
      <c r="A36" s="20" t="s">
        <v>60</v>
      </c>
      <c r="B36" s="44" t="s">
        <v>69</v>
      </c>
      <c r="C36" s="44"/>
      <c r="D36" s="44"/>
      <c r="E36" s="44"/>
      <c r="F36" s="44"/>
      <c r="G36" s="44"/>
      <c r="H36" s="44"/>
      <c r="I36" s="44"/>
      <c r="J36" s="45"/>
    </row>
    <row r="37" spans="1:11" ht="15.75" x14ac:dyDescent="0.25">
      <c r="A37" s="41" t="s">
        <v>61</v>
      </c>
      <c r="B37" s="42"/>
      <c r="C37" s="42"/>
      <c r="D37" s="42"/>
      <c r="E37" s="42"/>
      <c r="F37" s="42"/>
      <c r="G37" s="42"/>
      <c r="H37" s="42"/>
      <c r="I37" s="42"/>
      <c r="J37" s="43"/>
    </row>
    <row r="38" spans="1:11" ht="15.75" x14ac:dyDescent="0.25">
      <c r="A38" s="85" t="s">
        <v>62</v>
      </c>
      <c r="B38" s="86"/>
      <c r="C38" s="86"/>
      <c r="D38" s="86"/>
      <c r="E38" s="86"/>
      <c r="F38" s="86"/>
      <c r="G38" s="86"/>
      <c r="H38" s="86"/>
      <c r="I38" s="86"/>
      <c r="J38" s="87"/>
      <c r="K38" s="1"/>
    </row>
    <row r="39" spans="1:11" x14ac:dyDescent="0.25">
      <c r="A39" s="88"/>
      <c r="B39" s="89"/>
      <c r="C39" s="89"/>
      <c r="D39" s="89"/>
      <c r="E39" s="89"/>
      <c r="F39" s="89"/>
      <c r="G39" s="89"/>
      <c r="H39" s="89"/>
      <c r="I39" s="89"/>
      <c r="J39" s="90"/>
    </row>
    <row r="40" spans="1:11" ht="15.7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2" spans="1:11" x14ac:dyDescent="0.25">
      <c r="D42" s="81"/>
      <c r="E42" s="81"/>
      <c r="F42" s="81"/>
    </row>
    <row r="43" spans="1:11" ht="15.75" x14ac:dyDescent="0.25">
      <c r="D43" s="82" t="s">
        <v>63</v>
      </c>
      <c r="E43" s="82"/>
      <c r="F43" s="82"/>
    </row>
    <row r="44" spans="1:11" ht="15.75" x14ac:dyDescent="0.25">
      <c r="D44" s="83" t="s">
        <v>64</v>
      </c>
      <c r="E44" s="84"/>
      <c r="F44" s="84"/>
    </row>
  </sheetData>
  <mergeCells count="50">
    <mergeCell ref="D42:F42"/>
    <mergeCell ref="D43:F43"/>
    <mergeCell ref="D44:F44"/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C16:J16"/>
    <mergeCell ref="A17:J17"/>
    <mergeCell ref="B18:J18"/>
    <mergeCell ref="B19:J19"/>
    <mergeCell ref="B20:J20"/>
    <mergeCell ref="C15:J15"/>
    <mergeCell ref="A5:J5"/>
    <mergeCell ref="A6:J6"/>
    <mergeCell ref="A7:J7"/>
    <mergeCell ref="C14:J14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E29:E30 G28:G30" xr:uid="{00000000-0002-0000-0000-000001000000}"/>
    <dataValidation allowBlank="1" showInputMessage="1" showErrorMessage="1" prompt="Monto presupuestado para el producto" sqref="F28:F30 D28:D30" xr:uid="{00000000-0002-0000-0000-000002000000}"/>
    <dataValidation allowBlank="1" showInputMessage="1" showErrorMessage="1" prompt="Meta anual del indicador" sqref="E28 C28:C30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F25 C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4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21" ma:contentTypeDescription="Crear nuevo documento." ma:contentTypeScope="" ma:versionID="00722b4d70902f494e278b69f0c1ade6">
  <xsd:schema xmlns:xsd="http://www.w3.org/2001/XMLSchema" xmlns:xs="http://www.w3.org/2001/XMLSchema" xmlns:p="http://schemas.microsoft.com/office/2006/metadata/properties" xmlns:ns1="http://schemas.microsoft.com/sharepoint/v3" xmlns:ns3="da7de7a0-710e-4fef-a6cd-19f38e5ab606" xmlns:ns4="d5c4e3f9-af64-4719-90be-160b640e81fa" targetNamespace="http://schemas.microsoft.com/office/2006/metadata/properties" ma:root="true" ma:fieldsID="9b58b1d11c7375f0bb31aa1ab35bc623" ns1:_="" ns3:_="" ns4:_="">
    <xsd:import namespace="http://schemas.microsoft.com/sharepoint/v3"/>
    <xsd:import namespace="da7de7a0-710e-4fef-a6cd-19f38e5ab606"/>
    <xsd:import namespace="d5c4e3f9-af64-4719-90be-160b640e81f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51EBA-8A7B-4C57-9504-E4AF95E3D8A4}">
  <ds:schemaRefs>
    <ds:schemaRef ds:uri="da7de7a0-710e-4fef-a6cd-19f38e5ab606"/>
    <ds:schemaRef ds:uri="http://schemas.microsoft.com/office/2006/documentManagement/types"/>
    <ds:schemaRef ds:uri="http://schemas.microsoft.com/office/2006/metadata/properties"/>
    <ds:schemaRef ds:uri="d5c4e3f9-af64-4719-90be-160b640e81f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A66A90-39DC-4FC9-8B3E-4F60475C5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a7de7a0-710e-4fef-a6cd-19f38e5ab606"/>
    <ds:schemaRef ds:uri="d5c4e3f9-af64-4719-90be-160b640e8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Espaillat A.</dc:creator>
  <cp:keywords/>
  <dc:description/>
  <cp:lastModifiedBy>Narolin Inoa</cp:lastModifiedBy>
  <cp:revision/>
  <cp:lastPrinted>2026-10-08T14:54:49Z</cp:lastPrinted>
  <dcterms:created xsi:type="dcterms:W3CDTF">2021-03-22T15:50:10Z</dcterms:created>
  <dcterms:modified xsi:type="dcterms:W3CDTF">2026-10-08T14:55:40Z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