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6\"/>
    </mc:Choice>
  </mc:AlternateContent>
  <xr:revisionPtr revIDLastSave="0" documentId="13_ncr:1_{A6297FA6-4D18-4498-B697-B63D7F02E70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1 Presupuesto Aprobado" sheetId="1" r:id="rId1"/>
    <sheet name="P2 Presupuesto Aprobado-Ejec " sheetId="2" r:id="rId2"/>
    <sheet name="P3 Ejecucion " sheetId="3" r:id="rId3"/>
  </sheets>
  <definedNames>
    <definedName name="_xlnm.Print_Titles" localSheetId="1">'P2 Presupuesto Aprobado-Ejec '!$1:$7</definedName>
    <definedName name="_xlnm.Print_Titles" localSheetId="2">'P3 Ejecucion 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83" i="3" l="1"/>
  <c r="D23" i="2"/>
  <c r="D16" i="2"/>
  <c r="D10" i="2"/>
  <c r="D14" i="2"/>
  <c r="L52" i="3"/>
  <c r="M15" i="2"/>
  <c r="I52" i="3"/>
  <c r="H15" i="2" l="1"/>
  <c r="E16" i="3"/>
  <c r="P59" i="2" l="1"/>
  <c r="F51" i="2"/>
  <c r="D52" i="3"/>
  <c r="E52" i="3"/>
  <c r="D26" i="3"/>
  <c r="C26" i="3"/>
  <c r="E54" i="1" l="1"/>
  <c r="L16" i="3" l="1"/>
  <c r="N55" i="3"/>
  <c r="N61" i="3"/>
  <c r="N60" i="3"/>
  <c r="N59" i="3"/>
  <c r="N58" i="3"/>
  <c r="N51" i="2"/>
  <c r="N15" i="2"/>
  <c r="J52" i="3"/>
  <c r="J26" i="3"/>
  <c r="J16" i="3"/>
  <c r="L51" i="2"/>
  <c r="L15" i="2"/>
  <c r="C51" i="2"/>
  <c r="G16" i="3"/>
  <c r="G52" i="3"/>
  <c r="I15" i="2"/>
  <c r="G26" i="3" l="1"/>
  <c r="F26" i="3"/>
  <c r="F52" i="3"/>
  <c r="F16" i="3"/>
  <c r="H51" i="2"/>
  <c r="P36" i="2"/>
  <c r="E26" i="3"/>
  <c r="G15" i="2" l="1"/>
  <c r="E15" i="2"/>
  <c r="E18" i="1" l="1"/>
  <c r="F15" i="2"/>
  <c r="N37" i="3" l="1"/>
  <c r="D16" i="3"/>
  <c r="B16" i="3" l="1"/>
  <c r="B9" i="2"/>
  <c r="D15" i="2"/>
  <c r="C16" i="3"/>
  <c r="D28" i="1"/>
  <c r="D12" i="1"/>
  <c r="M16" i="3"/>
  <c r="M26" i="3"/>
  <c r="M52" i="3"/>
  <c r="O15" i="2"/>
  <c r="K26" i="3"/>
  <c r="P33" i="2"/>
  <c r="P56" i="2"/>
  <c r="P55" i="2"/>
  <c r="P54" i="2"/>
  <c r="H16" i="3" l="1"/>
  <c r="H52" i="3"/>
  <c r="H26" i="3"/>
  <c r="J15" i="2"/>
  <c r="N62" i="3"/>
  <c r="N45" i="3"/>
  <c r="N36" i="3"/>
  <c r="M62" i="3"/>
  <c r="L62" i="3"/>
  <c r="K62" i="3"/>
  <c r="J62" i="3"/>
  <c r="I62" i="3"/>
  <c r="H62" i="3"/>
  <c r="G62" i="3"/>
  <c r="F62" i="3"/>
  <c r="E62" i="3"/>
  <c r="D62" i="3"/>
  <c r="C62" i="3"/>
  <c r="B62" i="3"/>
  <c r="M45" i="3"/>
  <c r="L45" i="3"/>
  <c r="K45" i="3"/>
  <c r="J45" i="3"/>
  <c r="I45" i="3"/>
  <c r="H45" i="3"/>
  <c r="G45" i="3"/>
  <c r="F45" i="3"/>
  <c r="E45" i="3"/>
  <c r="D45" i="3"/>
  <c r="C45" i="3"/>
  <c r="B45" i="3"/>
  <c r="M36" i="3"/>
  <c r="L36" i="3"/>
  <c r="K36" i="3"/>
  <c r="J36" i="3"/>
  <c r="I36" i="3"/>
  <c r="H36" i="3"/>
  <c r="G36" i="3"/>
  <c r="F36" i="3"/>
  <c r="E36" i="3"/>
  <c r="D36" i="3"/>
  <c r="C36" i="3"/>
  <c r="B36" i="3"/>
  <c r="N12" i="3" l="1"/>
  <c r="N15" i="3"/>
  <c r="N57" i="3"/>
  <c r="N56" i="3"/>
  <c r="K52" i="3"/>
  <c r="C52" i="3"/>
  <c r="B52" i="3"/>
  <c r="B26" i="3"/>
  <c r="B15" i="2"/>
  <c r="D18" i="1" l="1"/>
  <c r="M10" i="3"/>
  <c r="O51" i="2"/>
  <c r="C35" i="2"/>
  <c r="C15" i="2"/>
  <c r="N54" i="3"/>
  <c r="L26" i="3"/>
  <c r="L10" i="3"/>
  <c r="I16" i="3"/>
  <c r="I10" i="3"/>
  <c r="I26" i="3"/>
  <c r="K10" i="3"/>
  <c r="N35" i="3"/>
  <c r="N33" i="3"/>
  <c r="N32" i="3"/>
  <c r="N31" i="3"/>
  <c r="N30" i="3"/>
  <c r="N29" i="3"/>
  <c r="N28" i="3"/>
  <c r="N27" i="3"/>
  <c r="N53" i="3"/>
  <c r="N25" i="3"/>
  <c r="K16" i="3"/>
  <c r="N24" i="3"/>
  <c r="N23" i="3"/>
  <c r="N22" i="3"/>
  <c r="N21" i="3"/>
  <c r="N20" i="3"/>
  <c r="N19" i="3"/>
  <c r="N18" i="3"/>
  <c r="N17" i="3"/>
  <c r="J10" i="3"/>
  <c r="J83" i="3" s="1"/>
  <c r="H10" i="3"/>
  <c r="H83" i="3" s="1"/>
  <c r="G10" i="3"/>
  <c r="G83" i="3" s="1"/>
  <c r="F10" i="3"/>
  <c r="F83" i="3" s="1"/>
  <c r="E10" i="3"/>
  <c r="D10" i="3"/>
  <c r="D83" i="3" s="1"/>
  <c r="C10" i="3"/>
  <c r="B10" i="3"/>
  <c r="N11" i="3"/>
  <c r="P53" i="2"/>
  <c r="P52" i="2"/>
  <c r="M51" i="2"/>
  <c r="K51" i="2"/>
  <c r="J51" i="2"/>
  <c r="I51" i="2"/>
  <c r="P28" i="2"/>
  <c r="P34" i="2"/>
  <c r="P32" i="2"/>
  <c r="P31" i="2"/>
  <c r="P30" i="2"/>
  <c r="P29" i="2"/>
  <c r="P27" i="2"/>
  <c r="P26" i="2"/>
  <c r="P24" i="2"/>
  <c r="P22" i="2"/>
  <c r="P19" i="2"/>
  <c r="P18" i="2"/>
  <c r="P17" i="2"/>
  <c r="K15" i="2"/>
  <c r="P23" i="2"/>
  <c r="P21" i="2"/>
  <c r="P20" i="2"/>
  <c r="P16" i="2"/>
  <c r="P14" i="2"/>
  <c r="P11" i="2"/>
  <c r="P10" i="2"/>
  <c r="G51" i="2"/>
  <c r="E51" i="2"/>
  <c r="D51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O25" i="2"/>
  <c r="N25" i="2"/>
  <c r="M25" i="2"/>
  <c r="L25" i="2"/>
  <c r="K25" i="2"/>
  <c r="J25" i="2"/>
  <c r="I25" i="2"/>
  <c r="H25" i="2"/>
  <c r="G25" i="2"/>
  <c r="F25" i="2"/>
  <c r="E25" i="2"/>
  <c r="D25" i="2"/>
  <c r="O9" i="2"/>
  <c r="N9" i="2"/>
  <c r="M9" i="2"/>
  <c r="L9" i="2"/>
  <c r="K9" i="2"/>
  <c r="J9" i="2"/>
  <c r="I9" i="2"/>
  <c r="H9" i="2"/>
  <c r="G9" i="2"/>
  <c r="F9" i="2"/>
  <c r="E9" i="2"/>
  <c r="D9" i="2"/>
  <c r="B51" i="2"/>
  <c r="B35" i="2"/>
  <c r="C25" i="2"/>
  <c r="B25" i="2"/>
  <c r="C9" i="2"/>
  <c r="C82" i="2" l="1"/>
  <c r="P9" i="2"/>
  <c r="K83" i="3"/>
  <c r="E83" i="3"/>
  <c r="C83" i="3"/>
  <c r="M83" i="3"/>
  <c r="L83" i="3"/>
  <c r="B82" i="2"/>
  <c r="P51" i="2"/>
  <c r="I83" i="3"/>
  <c r="N26" i="3"/>
  <c r="N10" i="3"/>
  <c r="N16" i="3"/>
  <c r="N52" i="3"/>
  <c r="P25" i="2"/>
  <c r="F82" i="2"/>
  <c r="G82" i="2"/>
  <c r="P15" i="2"/>
  <c r="O82" i="2"/>
  <c r="I82" i="2"/>
  <c r="M82" i="2"/>
  <c r="N82" i="2"/>
  <c r="H82" i="2"/>
  <c r="L82" i="2"/>
  <c r="K82" i="2"/>
  <c r="J82" i="2"/>
  <c r="E82" i="2"/>
  <c r="D82" i="2"/>
  <c r="D54" i="1"/>
  <c r="E38" i="1"/>
  <c r="D38" i="1"/>
  <c r="E28" i="1"/>
  <c r="E12" i="1"/>
  <c r="E85" i="1" l="1"/>
  <c r="N83" i="3"/>
  <c r="D85" i="1"/>
  <c r="P82" i="2"/>
</calcChain>
</file>

<file path=xl/sharedStrings.xml><?xml version="1.0" encoding="utf-8"?>
<sst xmlns="http://schemas.openxmlformats.org/spreadsheetml/2006/main" count="293" uniqueCount="114">
  <si>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</si>
  <si>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</si>
  <si>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</si>
  <si>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</si>
  <si>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</si>
  <si>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</si>
  <si>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</si>
  <si>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</si>
  <si>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</si>
  <si>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</si>
  <si>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</si>
  <si>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</si>
  <si>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</si>
  <si>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</si>
  <si>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</si>
  <si>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</si>
  <si>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</si>
  <si>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</si>
  <si>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</si>
  <si>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</si>
  <si>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</si>
  <si>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</si>
  <si>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</si>
  <si>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</si>
  <si>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</si>
  <si>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</si>
  <si>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</si>
  <si>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</si>
  <si>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</si>
  <si>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</si>
  <si>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</si>
  <si>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</si>
  <si>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</si>
  <si>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</si>
  <si>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</si>
  <si>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</si>
  <si>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</si>
  <si>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</si>
  <si>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</si>
  <si>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</si>
  <si>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</si>
  <si>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</si>
  <si>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</si>
  <si>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</si>
  <si>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</si>
  <si>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</si>
  <si>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</si>
  <si>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</si>
  <si>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</si>
  <si>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</si>
  <si>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</si>
  <si>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</si>
  <si>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</si>
  <si>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</si>
  <si>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</si>
  <si>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</si>
  <si>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</si>
  <si>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</si>
  <si>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</si>
  <si>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</si>
  <si>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</si>
  <si>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</si>
  <si>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</si>
  <si>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</si>
  <si>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</si>
  <si>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</si>
  <si>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</si>
  <si>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</si>
  <si>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</si>
  <si>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</si>
  <si>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</si>
  <si>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</si>
  <si>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</si>
  <si>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</si>
  <si>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</si>
  <si>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</si>
  <si>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</si>
  <si>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</si>
  <si>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</si>
  <si>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</si>
  <si>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</si>
  <si>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</si>
  <si>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</si>
  <si>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</si>
  <si>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</si>
  <si>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</si>
  <si>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</si>
  <si>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</si>
  <si>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</si>
  <si>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</si>
  <si>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</si>
  <si>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</si>
  <si>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</si>
  <si>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</si>
  <si>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</si>
  <si>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</si>
  <si>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</si>
  <si>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</si>
  <si>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>SISTEMA UNICO DE BENEFICIARIOS (SIUBEN)</t>
  </si>
  <si>
    <t xml:space="preserve">SISTEMA UNICO DE BENERICIARIOS </t>
  </si>
  <si>
    <t>SISTEMA UNICO DE BENEFICIARIOS</t>
  </si>
  <si>
    <t xml:space="preserve">                                                                                                                             Preparado por: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</si>
  <si>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</si>
  <si>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</si>
  <si>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Thelbia Fernández</t>
  </si>
  <si>
    <t xml:space="preserve">                                                                                                                      Analista de Presupuesto – SIUBEN</t>
  </si>
  <si>
    <t xml:space="preserve">                                                                                                                      Director  Administrativo y Financiero</t>
  </si>
  <si>
    <t xml:space="preserve">                                                                                                                 Humberto Méndez</t>
  </si>
  <si>
    <t xml:space="preserve">                                                                                                                     Director Administrativo y Financiero </t>
  </si>
  <si>
    <t>GOBIERNO DE LA REPUBLICA DOMINICANA</t>
  </si>
  <si>
    <t>Nota: Reintegros por devolución de subsidio enfermedad común RD$0</t>
  </si>
  <si>
    <t xml:space="preserve">Freidy Hinojosa Sánchez </t>
  </si>
  <si>
    <t xml:space="preserve">                           Freidy Hinojosa Sánchez </t>
  </si>
  <si>
    <t xml:space="preserve">                                              Analista de Presupuesto – SIUBEN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</si>
</sst>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?_);_(@_)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rgb="FF000000"/>
      <name val="Calibri"/>
      <family val="2"/>
    </font>
    <font>
      <b/>
      <i/>
      <sz val="14"/>
      <color rgb="FF000000"/>
      <name val="Calibri"/>
      <family val="2"/>
    </font>
    <font>
      <i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i/>
      <sz val="11"/>
      <name val="Gotham"/>
    </font>
    <font>
      <sz val="11"/>
      <color theme="0"/>
      <name val="Calibri"/>
      <family val="2"/>
      <scheme val="minor"/>
    </font>
    <font>
      <b/>
      <i/>
      <sz val="11"/>
      <color theme="0"/>
      <name val="Gotham"/>
    </font>
    <font>
      <b/>
      <sz val="11"/>
      <color theme="1"/>
      <name val="Gotham"/>
    </font>
    <font>
      <sz val="14"/>
      <color rgb="FF000000"/>
      <name val="Calibri"/>
      <family val="2"/>
      <scheme val="minor"/>
    </font>
    <font>
      <i/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0" fontId="0" fillId="3" borderId="0" xfId="0" applyFill="1"/>
    <xf numFmtId="0" fontId="2" fillId="2" borderId="2" xfId="0" applyFont="1" applyFill="1" applyBorder="1" applyAlignment="1">
      <alignment vertical="center"/>
    </xf>
    <xf numFmtId="0" fontId="4" fillId="0" borderId="0" xfId="0" applyFont="1" applyAlignment="1">
      <alignment vertical="center" wrapText="1" readingOrder="1"/>
    </xf>
    <xf numFmtId="0" fontId="5" fillId="0" borderId="0" xfId="0" applyFont="1" applyAlignment="1">
      <alignment vertical="top" wrapText="1" readingOrder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0" fontId="2" fillId="4" borderId="3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vertical="center"/>
    </xf>
    <xf numFmtId="164" fontId="2" fillId="2" borderId="2" xfId="0" applyNumberFormat="1" applyFont="1" applyFill="1" applyBorder="1"/>
    <xf numFmtId="4" fontId="0" fillId="0" borderId="0" xfId="0" applyNumberFormat="1"/>
    <xf numFmtId="4" fontId="3" fillId="0" borderId="0" xfId="0" applyNumberFormat="1" applyFont="1"/>
    <xf numFmtId="39" fontId="2" fillId="2" borderId="2" xfId="0" applyNumberFormat="1" applyFont="1" applyFill="1" applyBorder="1"/>
    <xf numFmtId="4" fontId="3" fillId="0" borderId="1" xfId="0" applyNumberFormat="1" applyFont="1" applyBorder="1"/>
    <xf numFmtId="4" fontId="2" fillId="2" borderId="2" xfId="0" applyNumberFormat="1" applyFont="1" applyFill="1" applyBorder="1"/>
    <xf numFmtId="0" fontId="0" fillId="0" borderId="0" xfId="0" applyAlignment="1">
      <alignment horizontal="left" wrapText="1" indent="2"/>
    </xf>
    <xf numFmtId="0" fontId="9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4" fillId="0" borderId="0" xfId="0" applyFont="1"/>
    <xf numFmtId="0" fontId="16" fillId="0" borderId="0" xfId="0" applyFont="1"/>
    <xf numFmtId="0" fontId="15" fillId="0" borderId="0" xfId="0" applyFont="1"/>
    <xf numFmtId="0" fontId="17" fillId="0" borderId="0" xfId="0" applyFont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0" fillId="0" borderId="0" xfId="0" applyFont="1"/>
    <xf numFmtId="0" fontId="18" fillId="0" borderId="5" xfId="0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top" wrapText="1" readingOrder="1"/>
    </xf>
    <xf numFmtId="0" fontId="18" fillId="0" borderId="0" xfId="0" applyFont="1" applyAlignment="1">
      <alignment horizontal="center" vertical="top" wrapText="1" readingOrder="1"/>
    </xf>
    <xf numFmtId="0" fontId="19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781051</xdr:colOff>
      <xdr:row>2</xdr:row>
      <xdr:rowOff>142875</xdr:rowOff>
    </xdr:from>
    <xdr:to>
      <xdr:col>5</xdr:col>
      <xdr:colOff>133350</xdr:colOff>
      <xdr:row>5</xdr:row>
      <xdr:rowOff>9525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A6F450D9-7367-47D8-B377-85C71A2CF24E}"/>
            </a:ext>
          </a:extLst>
        </xdr:cNvPr>
        <xdr:cNvSpPr txBox="1"/>
      </xdr:nvSpPr>
      <xdr:spPr>
        <a:xfrm>
          <a:off x="8553451" y="333375"/>
          <a:ext cx="16382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3</xdr:col>
      <xdr:colOff>895351</xdr:colOff>
      <xdr:row>1</xdr:row>
      <xdr:rowOff>123825</xdr:rowOff>
    </xdr:from>
    <xdr:to>
      <xdr:col>5</xdr:col>
      <xdr:colOff>211612</xdr:colOff>
      <xdr:row>5</xdr:row>
      <xdr:rowOff>145050</xdr:rowOff>
    </xdr:to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E5775E90-B854-4179-B077-1E90D1ADF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77376" y="314325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438150</xdr:colOff>
      <xdr:row>0</xdr:row>
      <xdr:rowOff>152400</xdr:rowOff>
    </xdr:from>
    <xdr:to>
      <xdr:col>15</xdr:col>
      <xdr:colOff>609600</xdr:colOff>
      <xdr:row>4</xdr:row>
      <xdr:rowOff>142875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4F28811-DE6B-4AFA-A30F-79DE105F35B4}"/>
            </a:ext>
          </a:extLst>
        </xdr:cNvPr>
        <xdr:cNvSpPr txBox="1"/>
      </xdr:nvSpPr>
      <xdr:spPr>
        <a:xfrm>
          <a:off x="11468100" y="152400"/>
          <a:ext cx="1800225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US" sz="1100"/>
        </a:p>
      </xdr:txBody>
    </xdr:sp>
    <xdr:clientData/>
  </xdr:twoCellAnchor>
  <xdr:twoCellAnchor editAs="oneCell">
    <xdr:from>
      <xdr:col>13</xdr:col>
      <xdr:colOff>9526</xdr:colOff>
      <xdr:row>0</xdr:row>
      <xdr:rowOff>133350</xdr:rowOff>
    </xdr:from>
    <xdr:to>
      <xdr:col>15</xdr:col>
      <xdr:colOff>525937</xdr:colOff>
      <xdr:row>4</xdr:row>
      <xdr:rowOff>145050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5D018C60-409D-4A1F-870D-8A74054A0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82401" y="13335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647700</xdr:colOff>
      <xdr:row>1</xdr:row>
      <xdr:rowOff>171450</xdr:rowOff>
    </xdr:from>
    <xdr:to>
      <xdr:col>13</xdr:col>
      <xdr:colOff>676274</xdr:colOff>
      <xdr:row>4</xdr:row>
      <xdr:rowOff>38100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DA90AB8D-F807-40B9-9755-7FF1AF034BC0}"/>
            </a:ext>
          </a:extLst>
        </xdr:cNvPr>
        <xdr:cNvSpPr txBox="1"/>
      </xdr:nvSpPr>
      <xdr:spPr>
        <a:xfrm>
          <a:off x="14687550" y="361950"/>
          <a:ext cx="1943099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US" sz="1100"/>
            <a:t>LOGO</a:t>
          </a:r>
        </a:p>
      </xdr:txBody>
    </xdr:sp>
    <xdr:clientData/>
  </xdr:twoCellAnchor>
  <xdr:twoCellAnchor editAs="oneCell">
    <xdr:from>
      <xdr:col>11</xdr:col>
      <xdr:colOff>647701</xdr:colOff>
      <xdr:row>0</xdr:row>
      <xdr:rowOff>76200</xdr:rowOff>
    </xdr:from>
    <xdr:to>
      <xdr:col>13</xdr:col>
      <xdr:colOff>335437</xdr:colOff>
      <xdr:row>4</xdr:row>
      <xdr:rowOff>97425</xdr:rowOff>
    </xdr:to>
    <xdr:pic>
      <xdr:nvPicPr>
        <xdr:cNvPr id="3" name="Imagen 2" descr="Logotipo&#10;&#10;Descripción generada automáticamente">
          <a:extLst>
            <a:ext uri="{FF2B5EF4-FFF2-40B4-BE49-F238E27FC236}">
              <a16:creationId xmlns:a16="http://schemas.microsoft.com/office/drawing/2014/main" id="{F3CF21B3-2F1B-4CBF-9114-D49B204BC9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82776" y="76200"/>
          <a:ext cx="1602261" cy="1040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P93"/>
  <sheetViews>
    <sheetView showGridLines="0" workbookViewId="0">
      <selection activeCell="G34" sqref="G34"/>
    </sheetView>
  </sheetViews>
  <sheetFormatPr defaultColWidth="11.42578125" defaultRowHeight="15" x14ac:dyDescent="0.25"/>
  <cols>
    <col min="3" max="3" width="105.85546875" customWidth="1"/>
    <col min="4" max="4" width="17.5703125" customWidth="1"/>
    <col min="5" max="5" width="16.7109375" customWidth="1"/>
  </cols>
  <sheetData>
    <row r="3" spans="2:16" ht="28.5" customHeight="1" x14ac:dyDescent="0.25">
      <c r="C3" s="41" t="s">
        <v>109</v>
      </c>
      <c r="D3" s="41"/>
      <c r="E3" s="41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spans="2:16" ht="21" customHeight="1" x14ac:dyDescent="0.25">
      <c r="C4" s="41" t="s">
        <v>98</v>
      </c>
      <c r="D4" s="41"/>
      <c r="E4" s="4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2:16" ht="15.75" x14ac:dyDescent="0.25">
      <c r="C5" s="47">
        <v>2026</v>
      </c>
      <c r="D5" s="48"/>
      <c r="E5" s="48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2:16" ht="15.75" customHeight="1" x14ac:dyDescent="0.25">
      <c r="C6" s="42" t="s">
        <v>76</v>
      </c>
      <c r="D6" s="43"/>
      <c r="E6" s="4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</row>
    <row r="7" spans="2:16" ht="15.75" customHeight="1" x14ac:dyDescent="0.25">
      <c r="B7" s="14"/>
      <c r="C7" s="42" t="s">
        <v>77</v>
      </c>
      <c r="D7" s="43"/>
      <c r="E7" s="43"/>
      <c r="F7" s="14"/>
      <c r="G7" s="13"/>
      <c r="H7" s="13"/>
      <c r="I7" s="13"/>
      <c r="J7" s="13"/>
      <c r="K7" s="13"/>
      <c r="L7" s="13"/>
      <c r="M7" s="13"/>
      <c r="N7" s="13"/>
      <c r="O7" s="13"/>
      <c r="P7" s="13"/>
    </row>
    <row r="9" spans="2:16" ht="15" customHeight="1" x14ac:dyDescent="0.25">
      <c r="C9" s="44" t="s">
        <v>66</v>
      </c>
      <c r="D9" s="45" t="s">
        <v>94</v>
      </c>
      <c r="E9" s="45" t="s">
        <v>93</v>
      </c>
      <c r="F9" s="8"/>
    </row>
    <row r="10" spans="2:16" ht="23.25" customHeight="1" x14ac:dyDescent="0.25">
      <c r="C10" s="44"/>
      <c r="D10" s="46"/>
      <c r="E10" s="46"/>
      <c r="F10" s="8"/>
    </row>
    <row r="11" spans="2:16" x14ac:dyDescent="0.25">
      <c r="C11" s="1" t="s">
        <v>0</v>
      </c>
      <c r="D11" s="2"/>
      <c r="E11" s="2"/>
      <c r="F11" s="8"/>
    </row>
    <row r="12" spans="2:16" x14ac:dyDescent="0.25">
      <c r="C12" s="3" t="s">
        <v>1</v>
      </c>
      <c r="D12" s="4">
        <f>D13+D14+D17</f>
        <v>233011100</v>
      </c>
      <c r="E12" s="4">
        <f>E13+E14+E17</f>
        <v>233011100</v>
      </c>
      <c r="F12" s="8"/>
    </row>
    <row r="13" spans="2:16" x14ac:dyDescent="0.25">
      <c r="C13" s="5" t="s">
        <v>2</v>
      </c>
      <c r="D13" s="6">
        <v>177394707</v>
      </c>
      <c r="E13" s="6">
        <v>177394707</v>
      </c>
      <c r="F13" s="8"/>
    </row>
    <row r="14" spans="2:16" x14ac:dyDescent="0.25">
      <c r="C14" s="5" t="s">
        <v>3</v>
      </c>
      <c r="D14" s="6">
        <v>30738762</v>
      </c>
      <c r="E14" s="6">
        <v>30738762</v>
      </c>
      <c r="F14" s="8"/>
    </row>
    <row r="15" spans="2:16" x14ac:dyDescent="0.25">
      <c r="C15" s="5" t="s">
        <v>4</v>
      </c>
      <c r="D15" s="6"/>
      <c r="E15" s="6"/>
      <c r="F15" s="8"/>
    </row>
    <row r="16" spans="2:16" x14ac:dyDescent="0.25">
      <c r="C16" s="5" t="s">
        <v>5</v>
      </c>
      <c r="D16" s="6"/>
      <c r="E16" s="6"/>
      <c r="F16" s="8"/>
    </row>
    <row r="17" spans="3:6" x14ac:dyDescent="0.25">
      <c r="C17" s="5" t="s">
        <v>6</v>
      </c>
      <c r="D17" s="6">
        <v>24877631</v>
      </c>
      <c r="E17" s="6">
        <v>24877631</v>
      </c>
      <c r="F17" s="8"/>
    </row>
    <row r="18" spans="3:6" x14ac:dyDescent="0.25">
      <c r="C18" s="3" t="s">
        <v>7</v>
      </c>
      <c r="D18" s="4">
        <f>D19+D20+D21+D22+D23+D24+D25+D26+D27</f>
        <v>83152099</v>
      </c>
      <c r="E18" s="4">
        <f>E19+E20+E21+E22+E23+E24+E25+E26+E27</f>
        <v>83152099</v>
      </c>
      <c r="F18" s="8"/>
    </row>
    <row r="19" spans="3:6" x14ac:dyDescent="0.25">
      <c r="C19" s="5" t="s">
        <v>8</v>
      </c>
      <c r="D19" s="6">
        <v>26752090</v>
      </c>
      <c r="E19" s="6">
        <v>26752090</v>
      </c>
      <c r="F19" s="8"/>
    </row>
    <row r="20" spans="3:6" x14ac:dyDescent="0.25">
      <c r="C20" s="5" t="s">
        <v>9</v>
      </c>
      <c r="D20" s="6">
        <v>104500</v>
      </c>
      <c r="E20" s="6">
        <v>104500</v>
      </c>
      <c r="F20" s="8"/>
    </row>
    <row r="21" spans="3:6" x14ac:dyDescent="0.25">
      <c r="C21" s="5" t="s">
        <v>10</v>
      </c>
      <c r="D21" s="6">
        <v>2036000</v>
      </c>
      <c r="E21" s="6">
        <v>2036000</v>
      </c>
      <c r="F21" s="8"/>
    </row>
    <row r="22" spans="3:6" x14ac:dyDescent="0.25">
      <c r="C22" s="5" t="s">
        <v>11</v>
      </c>
      <c r="D22" s="6">
        <v>219000</v>
      </c>
      <c r="E22" s="6">
        <v>219000</v>
      </c>
      <c r="F22" s="8"/>
    </row>
    <row r="23" spans="3:6" x14ac:dyDescent="0.25">
      <c r="C23" s="5" t="s">
        <v>12</v>
      </c>
      <c r="D23" s="6">
        <v>23260000</v>
      </c>
      <c r="E23" s="6">
        <v>23260000</v>
      </c>
    </row>
    <row r="24" spans="3:6" x14ac:dyDescent="0.25">
      <c r="C24" s="5" t="s">
        <v>13</v>
      </c>
      <c r="D24" s="6">
        <v>15692720</v>
      </c>
      <c r="E24" s="6">
        <v>15692720</v>
      </c>
    </row>
    <row r="25" spans="3:6" x14ac:dyDescent="0.25">
      <c r="C25" s="5" t="s">
        <v>14</v>
      </c>
      <c r="D25" s="6">
        <v>2671200</v>
      </c>
      <c r="E25" s="6">
        <v>2671200</v>
      </c>
    </row>
    <row r="26" spans="3:6" x14ac:dyDescent="0.25">
      <c r="C26" s="5" t="s">
        <v>15</v>
      </c>
      <c r="D26" s="6">
        <v>8218589</v>
      </c>
      <c r="E26" s="6">
        <v>8218589</v>
      </c>
    </row>
    <row r="27" spans="3:6" x14ac:dyDescent="0.25">
      <c r="C27" s="5" t="s">
        <v>16</v>
      </c>
      <c r="D27" s="6">
        <v>4198000</v>
      </c>
      <c r="E27" s="6">
        <v>4198000</v>
      </c>
    </row>
    <row r="28" spans="3:6" x14ac:dyDescent="0.25">
      <c r="C28" s="3" t="s">
        <v>17</v>
      </c>
      <c r="D28" s="4">
        <f>D29+D30+D31+D32+D33+D34+D35+D37</f>
        <v>12083506</v>
      </c>
      <c r="E28" s="4">
        <f>E29+E30+E31+E32+E33+E34+E35+E37</f>
        <v>12083506</v>
      </c>
    </row>
    <row r="29" spans="3:6" x14ac:dyDescent="0.25">
      <c r="C29" s="5" t="s">
        <v>18</v>
      </c>
      <c r="D29" s="6">
        <v>460000</v>
      </c>
      <c r="E29" s="6">
        <v>510000</v>
      </c>
    </row>
    <row r="30" spans="3:6" x14ac:dyDescent="0.25">
      <c r="C30" s="5" t="s">
        <v>19</v>
      </c>
      <c r="D30" s="6">
        <v>70000</v>
      </c>
      <c r="E30" s="6">
        <v>70000</v>
      </c>
    </row>
    <row r="31" spans="3:6" x14ac:dyDescent="0.25">
      <c r="C31" s="5" t="s">
        <v>20</v>
      </c>
      <c r="D31" s="6">
        <v>300000</v>
      </c>
      <c r="E31" s="6">
        <v>300000</v>
      </c>
    </row>
    <row r="32" spans="3:6" x14ac:dyDescent="0.25">
      <c r="C32" s="5" t="s">
        <v>21</v>
      </c>
      <c r="D32" s="6">
        <v>0</v>
      </c>
      <c r="E32" s="6">
        <v>0</v>
      </c>
    </row>
    <row r="33" spans="3:5" x14ac:dyDescent="0.25">
      <c r="C33" s="5" t="s">
        <v>22</v>
      </c>
      <c r="D33" s="6">
        <v>1200000</v>
      </c>
      <c r="E33" s="6">
        <v>1150000</v>
      </c>
    </row>
    <row r="34" spans="3:5" x14ac:dyDescent="0.25">
      <c r="C34" s="5" t="s">
        <v>23</v>
      </c>
      <c r="D34" s="6">
        <v>200000</v>
      </c>
      <c r="E34" s="6">
        <v>200000</v>
      </c>
    </row>
    <row r="35" spans="3:5" x14ac:dyDescent="0.25">
      <c r="C35" s="5" t="s">
        <v>24</v>
      </c>
      <c r="D35" s="6">
        <v>9140000</v>
      </c>
      <c r="E35" s="6">
        <v>9140000</v>
      </c>
    </row>
    <row r="36" spans="3:5" x14ac:dyDescent="0.25">
      <c r="C36" s="5" t="s">
        <v>25</v>
      </c>
      <c r="D36" s="6"/>
      <c r="E36" s="6"/>
    </row>
    <row r="37" spans="3:5" x14ac:dyDescent="0.25">
      <c r="C37" s="5" t="s">
        <v>26</v>
      </c>
      <c r="D37" s="6">
        <v>713506</v>
      </c>
      <c r="E37" s="6">
        <v>713506</v>
      </c>
    </row>
    <row r="38" spans="3:5" x14ac:dyDescent="0.25">
      <c r="C38" s="3" t="s">
        <v>27</v>
      </c>
      <c r="D38" s="4">
        <f>D39</f>
        <v>40000</v>
      </c>
      <c r="E38" s="4">
        <f>E39</f>
        <v>40000</v>
      </c>
    </row>
    <row r="39" spans="3:5" x14ac:dyDescent="0.25">
      <c r="C39" s="5" t="s">
        <v>28</v>
      </c>
      <c r="D39" s="6">
        <v>40000</v>
      </c>
      <c r="E39" s="6">
        <v>40000</v>
      </c>
    </row>
    <row r="40" spans="3:5" x14ac:dyDescent="0.25">
      <c r="C40" s="5" t="s">
        <v>29</v>
      </c>
      <c r="D40" s="6"/>
    </row>
    <row r="41" spans="3:5" x14ac:dyDescent="0.25">
      <c r="C41" s="5" t="s">
        <v>30</v>
      </c>
      <c r="D41" s="6"/>
    </row>
    <row r="42" spans="3:5" x14ac:dyDescent="0.25">
      <c r="C42" s="5" t="s">
        <v>31</v>
      </c>
      <c r="D42" s="6"/>
    </row>
    <row r="43" spans="3:5" x14ac:dyDescent="0.25">
      <c r="C43" s="5" t="s">
        <v>32</v>
      </c>
      <c r="D43" s="6"/>
    </row>
    <row r="44" spans="3:5" x14ac:dyDescent="0.25">
      <c r="C44" s="5" t="s">
        <v>33</v>
      </c>
      <c r="D44" s="6"/>
    </row>
    <row r="45" spans="3:5" x14ac:dyDescent="0.25">
      <c r="C45" s="5" t="s">
        <v>34</v>
      </c>
      <c r="D45" s="6"/>
    </row>
    <row r="46" spans="3:5" x14ac:dyDescent="0.25">
      <c r="C46" s="5" t="s">
        <v>35</v>
      </c>
      <c r="D46" s="6"/>
    </row>
    <row r="47" spans="3:5" x14ac:dyDescent="0.25">
      <c r="C47" s="3" t="s">
        <v>36</v>
      </c>
      <c r="D47" s="4"/>
    </row>
    <row r="48" spans="3:5" x14ac:dyDescent="0.25">
      <c r="C48" s="5" t="s">
        <v>37</v>
      </c>
      <c r="D48" s="6"/>
    </row>
    <row r="49" spans="3:5" x14ac:dyDescent="0.25">
      <c r="C49" s="5" t="s">
        <v>38</v>
      </c>
      <c r="D49" s="6"/>
    </row>
    <row r="50" spans="3:5" x14ac:dyDescent="0.25">
      <c r="C50" s="5" t="s">
        <v>39</v>
      </c>
      <c r="D50" s="6"/>
    </row>
    <row r="51" spans="3:5" x14ac:dyDescent="0.25">
      <c r="C51" s="5" t="s">
        <v>40</v>
      </c>
      <c r="D51" s="6"/>
    </row>
    <row r="52" spans="3:5" x14ac:dyDescent="0.25">
      <c r="C52" s="5" t="s">
        <v>41</v>
      </c>
      <c r="D52" s="6"/>
    </row>
    <row r="53" spans="3:5" x14ac:dyDescent="0.25">
      <c r="C53" s="5" t="s">
        <v>42</v>
      </c>
      <c r="D53" s="6"/>
    </row>
    <row r="54" spans="3:5" x14ac:dyDescent="0.25">
      <c r="C54" s="3" t="s">
        <v>43</v>
      </c>
      <c r="D54" s="4">
        <f>D55+D58+D59</f>
        <v>800000</v>
      </c>
      <c r="E54" s="4">
        <f>E55+E58+E59+E56+E62</f>
        <v>800000</v>
      </c>
    </row>
    <row r="55" spans="3:5" x14ac:dyDescent="0.25">
      <c r="C55" s="5" t="s">
        <v>44</v>
      </c>
      <c r="D55" s="6">
        <v>550000</v>
      </c>
      <c r="E55" s="6">
        <v>550000</v>
      </c>
    </row>
    <row r="56" spans="3:5" x14ac:dyDescent="0.25">
      <c r="C56" s="5" t="s">
        <v>45</v>
      </c>
      <c r="D56" s="6"/>
      <c r="E56" s="6"/>
    </row>
    <row r="57" spans="3:5" x14ac:dyDescent="0.25">
      <c r="C57" s="5" t="s">
        <v>46</v>
      </c>
      <c r="D57" s="6"/>
      <c r="E57" s="6"/>
    </row>
    <row r="58" spans="3:5" x14ac:dyDescent="0.25">
      <c r="C58" s="5" t="s">
        <v>47</v>
      </c>
      <c r="D58" s="6"/>
      <c r="E58" s="6"/>
    </row>
    <row r="59" spans="3:5" x14ac:dyDescent="0.25">
      <c r="C59" s="5" t="s">
        <v>48</v>
      </c>
      <c r="D59" s="6">
        <v>250000</v>
      </c>
      <c r="E59" s="6">
        <v>250000</v>
      </c>
    </row>
    <row r="60" spans="3:5" x14ac:dyDescent="0.25">
      <c r="C60" s="5" t="s">
        <v>49</v>
      </c>
      <c r="D60" s="6"/>
    </row>
    <row r="61" spans="3:5" x14ac:dyDescent="0.25">
      <c r="C61" s="5" t="s">
        <v>50</v>
      </c>
      <c r="D61" s="6"/>
    </row>
    <row r="62" spans="3:5" x14ac:dyDescent="0.25">
      <c r="C62" s="5" t="s">
        <v>51</v>
      </c>
      <c r="D62" s="6"/>
      <c r="E62" s="6"/>
    </row>
    <row r="63" spans="3:5" x14ac:dyDescent="0.25">
      <c r="C63" s="5" t="s">
        <v>52</v>
      </c>
      <c r="D63" s="6"/>
    </row>
    <row r="64" spans="3:5" x14ac:dyDescent="0.25">
      <c r="C64" s="3" t="s">
        <v>53</v>
      </c>
      <c r="D64" s="4"/>
    </row>
    <row r="65" spans="3:5" x14ac:dyDescent="0.25">
      <c r="C65" s="5" t="s">
        <v>54</v>
      </c>
      <c r="D65" s="6"/>
    </row>
    <row r="66" spans="3:5" x14ac:dyDescent="0.25">
      <c r="C66" s="5" t="s">
        <v>55</v>
      </c>
      <c r="D66" s="6"/>
    </row>
    <row r="67" spans="3:5" x14ac:dyDescent="0.25">
      <c r="C67" s="5" t="s">
        <v>56</v>
      </c>
      <c r="D67" s="6"/>
    </row>
    <row r="68" spans="3:5" x14ac:dyDescent="0.25">
      <c r="C68" s="5" t="s">
        <v>57</v>
      </c>
      <c r="D68" s="6"/>
    </row>
    <row r="69" spans="3:5" x14ac:dyDescent="0.25">
      <c r="C69" s="3" t="s">
        <v>58</v>
      </c>
      <c r="D69" s="4"/>
    </row>
    <row r="70" spans="3:5" x14ac:dyDescent="0.25">
      <c r="C70" s="5" t="s">
        <v>59</v>
      </c>
      <c r="D70" s="6"/>
    </row>
    <row r="71" spans="3:5" x14ac:dyDescent="0.25">
      <c r="C71" s="5" t="s">
        <v>60</v>
      </c>
      <c r="D71" s="6"/>
    </row>
    <row r="72" spans="3:5" x14ac:dyDescent="0.25">
      <c r="C72" s="3" t="s">
        <v>61</v>
      </c>
      <c r="D72" s="4"/>
    </row>
    <row r="73" spans="3:5" x14ac:dyDescent="0.25">
      <c r="C73" s="5" t="s">
        <v>62</v>
      </c>
      <c r="D73" s="6"/>
    </row>
    <row r="74" spans="3:5" x14ac:dyDescent="0.25">
      <c r="C74" s="5" t="s">
        <v>63</v>
      </c>
      <c r="D74" s="6"/>
    </row>
    <row r="75" spans="3:5" x14ac:dyDescent="0.25">
      <c r="C75" s="5" t="s">
        <v>64</v>
      </c>
      <c r="D75" s="6"/>
    </row>
    <row r="76" spans="3:5" x14ac:dyDescent="0.25">
      <c r="C76" s="1" t="s">
        <v>67</v>
      </c>
      <c r="D76" s="2"/>
      <c r="E76" s="2"/>
    </row>
    <row r="77" spans="3:5" x14ac:dyDescent="0.25">
      <c r="C77" s="3" t="s">
        <v>68</v>
      </c>
      <c r="D77" s="4"/>
    </row>
    <row r="78" spans="3:5" x14ac:dyDescent="0.25">
      <c r="C78" s="5" t="s">
        <v>69</v>
      </c>
      <c r="D78" s="6"/>
    </row>
    <row r="79" spans="3:5" x14ac:dyDescent="0.25">
      <c r="C79" s="5" t="s">
        <v>70</v>
      </c>
      <c r="D79" s="6"/>
    </row>
    <row r="80" spans="3:5" x14ac:dyDescent="0.25">
      <c r="C80" s="3" t="s">
        <v>71</v>
      </c>
      <c r="D80" s="4"/>
    </row>
    <row r="81" spans="3:5" x14ac:dyDescent="0.25">
      <c r="C81" s="5" t="s">
        <v>72</v>
      </c>
      <c r="D81" s="6"/>
    </row>
    <row r="82" spans="3:5" x14ac:dyDescent="0.25">
      <c r="C82" s="5" t="s">
        <v>73</v>
      </c>
      <c r="D82" s="6"/>
    </row>
    <row r="83" spans="3:5" x14ac:dyDescent="0.25">
      <c r="C83" s="3" t="s">
        <v>74</v>
      </c>
      <c r="D83" s="4"/>
    </row>
    <row r="84" spans="3:5" x14ac:dyDescent="0.25">
      <c r="C84" s="5" t="s">
        <v>75</v>
      </c>
      <c r="D84" s="6"/>
    </row>
    <row r="85" spans="3:5" x14ac:dyDescent="0.25">
      <c r="C85" s="9" t="s">
        <v>65</v>
      </c>
      <c r="D85" s="23">
        <f>D54+D38+D28+D18+D12</f>
        <v>329086705</v>
      </c>
      <c r="E85" s="23">
        <f>E54+E38+E28+E18+E12</f>
        <v>329086705</v>
      </c>
    </row>
    <row r="87" spans="3:5" hidden="1" x14ac:dyDescent="0.25"/>
    <row r="88" spans="3:5" hidden="1" x14ac:dyDescent="0.25"/>
    <row r="89" spans="3:5" hidden="1" x14ac:dyDescent="0.25"/>
    <row r="90" spans="3:5" ht="15.75" thickBot="1" x14ac:dyDescent="0.3"/>
    <row r="91" spans="3:5" ht="26.25" customHeight="1" thickBot="1" x14ac:dyDescent="0.3">
      <c r="C91" s="22" t="s">
        <v>95</v>
      </c>
    </row>
    <row r="92" spans="3:5" ht="33.75" customHeight="1" thickBot="1" x14ac:dyDescent="0.3">
      <c r="C92" s="20" t="s">
        <v>96</v>
      </c>
    </row>
    <row r="93" spans="3:5" ht="60.75" thickBot="1" x14ac:dyDescent="0.3">
      <c r="C93" s="21" t="s">
        <v>97</v>
      </c>
    </row>
  </sheetData>
  <mergeCells count="8">
    <mergeCell ref="C4:E4"/>
    <mergeCell ref="C3:E3"/>
    <mergeCell ref="C7:E7"/>
    <mergeCell ref="C9:C10"/>
    <mergeCell ref="D9:D10"/>
    <mergeCell ref="E9:E10"/>
    <mergeCell ref="C6:E6"/>
    <mergeCell ref="C5:E5"/>
  </mergeCells>
  <pageMargins left="0.31496062992125984" right="0.31496062992125984" top="0.74803149606299213" bottom="0.74803149606299213" header="0.31496062992125984" footer="0.31496062992125984"/>
  <pageSetup scale="6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0"/>
  <sheetViews>
    <sheetView showGridLines="0" tabSelected="1" workbookViewId="0">
      <selection activeCell="K15" sqref="K15"/>
    </sheetView>
  </sheetViews>
  <sheetFormatPr defaultColWidth="11.42578125" defaultRowHeight="15" x14ac:dyDescent="0.25"/>
  <cols>
    <col min="1" max="1" width="58.5703125" customWidth="1"/>
    <col min="2" max="2" width="14.42578125" customWidth="1"/>
    <col min="3" max="3" width="14" customWidth="1"/>
    <col min="4" max="4" width="14.7109375" customWidth="1"/>
    <col min="5" max="5" width="8.28515625" customWidth="1"/>
    <col min="6" max="15" width="8.140625" customWidth="1"/>
    <col min="16" max="16" width="15.5703125" customWidth="1"/>
  </cols>
  <sheetData>
    <row r="1" spans="1:17" ht="28.5" customHeight="1" x14ac:dyDescent="0.25">
      <c r="A1" s="57" t="s">
        <v>109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</row>
    <row r="2" spans="1:17" ht="21" customHeight="1" x14ac:dyDescent="0.25">
      <c r="A2" s="59" t="s">
        <v>99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</row>
    <row r="3" spans="1:17" ht="15.75" x14ac:dyDescent="0.25">
      <c r="A3" s="47">
        <v>2026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7" ht="15.75" customHeight="1" x14ac:dyDescent="0.25">
      <c r="A4" s="42" t="s">
        <v>92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</row>
    <row r="5" spans="1:17" ht="15.75" customHeight="1" x14ac:dyDescent="0.25">
      <c r="A5" s="43" t="s">
        <v>77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7" ht="25.5" customHeight="1" x14ac:dyDescent="0.25">
      <c r="A6" s="44" t="s">
        <v>66</v>
      </c>
      <c r="B6" s="45" t="s">
        <v>94</v>
      </c>
      <c r="C6" s="45" t="s">
        <v>93</v>
      </c>
      <c r="D6" s="49" t="s">
        <v>91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1"/>
    </row>
    <row r="7" spans="1:17" x14ac:dyDescent="0.25">
      <c r="A7" s="44"/>
      <c r="B7" s="46"/>
      <c r="C7" s="46"/>
      <c r="D7" s="15" t="s">
        <v>79</v>
      </c>
      <c r="E7" s="15" t="s">
        <v>80</v>
      </c>
      <c r="F7" s="15" t="s">
        <v>81</v>
      </c>
      <c r="G7" s="15" t="s">
        <v>82</v>
      </c>
      <c r="H7" s="16" t="s">
        <v>83</v>
      </c>
      <c r="I7" s="15" t="s">
        <v>84</v>
      </c>
      <c r="J7" s="16" t="s">
        <v>85</v>
      </c>
      <c r="K7" s="15" t="s">
        <v>86</v>
      </c>
      <c r="L7" s="15" t="s">
        <v>87</v>
      </c>
      <c r="M7" s="15" t="s">
        <v>88</v>
      </c>
      <c r="N7" s="15" t="s">
        <v>89</v>
      </c>
      <c r="O7" s="16" t="s">
        <v>90</v>
      </c>
      <c r="P7" s="15" t="s">
        <v>78</v>
      </c>
    </row>
    <row r="8" spans="1:17" x14ac:dyDescent="0.25">
      <c r="A8" s="1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1:17" x14ac:dyDescent="0.25">
      <c r="A9" s="3" t="s">
        <v>1</v>
      </c>
      <c r="B9" s="25">
        <f>B10+B11+B14</f>
        <v>233011100</v>
      </c>
      <c r="C9" s="25">
        <f>C10+C11+C14</f>
        <v>233011100</v>
      </c>
      <c r="D9" s="25">
        <f t="shared" ref="D9:O9" si="0">D10+D11+D14</f>
        <v>16468246.950000001</v>
      </c>
      <c r="E9" s="25">
        <f t="shared" si="0"/>
        <v>0</v>
      </c>
      <c r="F9" s="25">
        <f t="shared" si="0"/>
        <v>0</v>
      </c>
      <c r="G9" s="25">
        <f t="shared" si="0"/>
        <v>0</v>
      </c>
      <c r="H9" s="25">
        <f t="shared" si="0"/>
        <v>0</v>
      </c>
      <c r="I9" s="25">
        <f t="shared" si="0"/>
        <v>0</v>
      </c>
      <c r="J9" s="25">
        <f t="shared" si="0"/>
        <v>0</v>
      </c>
      <c r="K9" s="25">
        <f t="shared" si="0"/>
        <v>0</v>
      </c>
      <c r="L9" s="25">
        <f t="shared" si="0"/>
        <v>0</v>
      </c>
      <c r="M9" s="25">
        <f t="shared" si="0"/>
        <v>0</v>
      </c>
      <c r="N9" s="25">
        <f t="shared" si="0"/>
        <v>0</v>
      </c>
      <c r="O9" s="25">
        <f t="shared" si="0"/>
        <v>0</v>
      </c>
      <c r="P9" s="25">
        <f>SUM(D9:O9)</f>
        <v>16468246.950000001</v>
      </c>
    </row>
    <row r="10" spans="1:17" x14ac:dyDescent="0.25">
      <c r="A10" s="5" t="s">
        <v>2</v>
      </c>
      <c r="B10" s="24">
        <v>177394707</v>
      </c>
      <c r="C10" s="24">
        <v>177394707</v>
      </c>
      <c r="D10" s="24">
        <f>11749838.91+7500+2321824.5+283148.31</f>
        <v>14362311.720000001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f>SUM(D10:O10)</f>
        <v>14362311.720000001</v>
      </c>
    </row>
    <row r="11" spans="1:17" x14ac:dyDescent="0.25">
      <c r="A11" s="5" t="s">
        <v>3</v>
      </c>
      <c r="B11" s="24">
        <v>30738762</v>
      </c>
      <c r="C11" s="24">
        <v>30738762</v>
      </c>
      <c r="D11" s="24">
        <v>333500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v>0</v>
      </c>
      <c r="O11" s="24">
        <v>0</v>
      </c>
      <c r="P11" s="24">
        <f>SUM(D11:O11)</f>
        <v>333500</v>
      </c>
    </row>
    <row r="12" spans="1:17" x14ac:dyDescent="0.25">
      <c r="A12" s="5" t="s">
        <v>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17"/>
    </row>
    <row r="13" spans="1:17" x14ac:dyDescent="0.25">
      <c r="A13" s="5" t="s">
        <v>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</row>
    <row r="14" spans="1:17" x14ac:dyDescent="0.25">
      <c r="A14" s="5" t="s">
        <v>6</v>
      </c>
      <c r="B14" s="24">
        <v>24877631</v>
      </c>
      <c r="C14" s="24">
        <v>24877631</v>
      </c>
      <c r="D14" s="24">
        <f>830174.3+834771.05+107489.88</f>
        <v>1772435.23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f t="shared" ref="P14:P24" si="1">SUM(D14:O14)</f>
        <v>1772435.23</v>
      </c>
    </row>
    <row r="15" spans="1:17" x14ac:dyDescent="0.25">
      <c r="A15" s="3" t="s">
        <v>7</v>
      </c>
      <c r="B15" s="25">
        <f t="shared" ref="B15:G15" si="2">B16+B17+B18+B19+B20+B21+B22+B23+B24</f>
        <v>83152099</v>
      </c>
      <c r="C15" s="25">
        <f t="shared" si="2"/>
        <v>83152099</v>
      </c>
      <c r="D15" s="25">
        <f t="shared" si="2"/>
        <v>4220800.53</v>
      </c>
      <c r="E15" s="25">
        <f t="shared" si="2"/>
        <v>0</v>
      </c>
      <c r="F15" s="25">
        <f t="shared" si="2"/>
        <v>0</v>
      </c>
      <c r="G15" s="25">
        <f t="shared" si="2"/>
        <v>0</v>
      </c>
      <c r="H15" s="25">
        <f t="shared" ref="H15:O15" si="3">H16+H17+H18+H19+H20+H21+H22+H23+H24</f>
        <v>0</v>
      </c>
      <c r="I15" s="25">
        <f t="shared" si="3"/>
        <v>0</v>
      </c>
      <c r="J15" s="25">
        <f t="shared" si="3"/>
        <v>0</v>
      </c>
      <c r="K15" s="25">
        <f t="shared" si="3"/>
        <v>0</v>
      </c>
      <c r="L15" s="25">
        <f t="shared" si="3"/>
        <v>0</v>
      </c>
      <c r="M15" s="25">
        <f t="shared" si="3"/>
        <v>0</v>
      </c>
      <c r="N15" s="25">
        <f t="shared" si="3"/>
        <v>0</v>
      </c>
      <c r="O15" s="25">
        <f t="shared" si="3"/>
        <v>0</v>
      </c>
      <c r="P15" s="25">
        <f t="shared" si="1"/>
        <v>4220800.53</v>
      </c>
    </row>
    <row r="16" spans="1:17" x14ac:dyDescent="0.25">
      <c r="A16" s="5" t="s">
        <v>8</v>
      </c>
      <c r="B16" s="24">
        <v>26752090</v>
      </c>
      <c r="C16" s="24">
        <v>26752090</v>
      </c>
      <c r="D16" s="24">
        <f>691768.57+394996.41+1670784.43+518358.91+3094+1600</f>
        <v>3280602.3200000003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24">
        <v>0</v>
      </c>
      <c r="N16" s="24">
        <v>0</v>
      </c>
      <c r="O16" s="24">
        <v>0</v>
      </c>
      <c r="P16" s="24">
        <f t="shared" si="1"/>
        <v>3280602.3200000003</v>
      </c>
    </row>
    <row r="17" spans="1:16" x14ac:dyDescent="0.25">
      <c r="A17" s="5" t="s">
        <v>9</v>
      </c>
      <c r="B17" s="24">
        <v>104500</v>
      </c>
      <c r="C17" s="24">
        <v>104500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f t="shared" si="1"/>
        <v>0</v>
      </c>
    </row>
    <row r="18" spans="1:16" x14ac:dyDescent="0.25">
      <c r="A18" s="5" t="s">
        <v>10</v>
      </c>
      <c r="B18" s="24">
        <v>2036000</v>
      </c>
      <c r="C18" s="24">
        <v>2036000</v>
      </c>
      <c r="D18" s="24">
        <v>23335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v>0</v>
      </c>
      <c r="O18" s="24">
        <v>0</v>
      </c>
      <c r="P18" s="24">
        <f t="shared" si="1"/>
        <v>23335</v>
      </c>
    </row>
    <row r="19" spans="1:16" x14ac:dyDescent="0.25">
      <c r="A19" s="5" t="s">
        <v>11</v>
      </c>
      <c r="B19" s="24">
        <v>219000</v>
      </c>
      <c r="C19" s="24">
        <v>219000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v>0</v>
      </c>
      <c r="O19" s="24">
        <v>0</v>
      </c>
      <c r="P19" s="24">
        <f t="shared" si="1"/>
        <v>0</v>
      </c>
    </row>
    <row r="20" spans="1:16" x14ac:dyDescent="0.25">
      <c r="A20" s="5" t="s">
        <v>12</v>
      </c>
      <c r="B20" s="24">
        <v>23260000</v>
      </c>
      <c r="C20" s="24">
        <v>23260000</v>
      </c>
      <c r="D20" s="24">
        <v>81184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v>0</v>
      </c>
      <c r="O20" s="24">
        <v>0</v>
      </c>
      <c r="P20" s="24">
        <f t="shared" si="1"/>
        <v>81184</v>
      </c>
    </row>
    <row r="21" spans="1:16" x14ac:dyDescent="0.25">
      <c r="A21" s="5" t="s">
        <v>13</v>
      </c>
      <c r="B21" s="24">
        <v>15692720</v>
      </c>
      <c r="C21" s="24">
        <v>15692720</v>
      </c>
      <c r="D21" s="24">
        <v>660239.43999999994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v>0</v>
      </c>
      <c r="O21" s="24">
        <v>0</v>
      </c>
      <c r="P21" s="24">
        <f t="shared" si="1"/>
        <v>660239.43999999994</v>
      </c>
    </row>
    <row r="22" spans="1:16" ht="30" x14ac:dyDescent="0.25">
      <c r="A22" s="29" t="s">
        <v>14</v>
      </c>
      <c r="B22" s="24">
        <v>2671200</v>
      </c>
      <c r="C22" s="24">
        <v>2671200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v>0</v>
      </c>
      <c r="O22" s="24">
        <v>0</v>
      </c>
      <c r="P22" s="24">
        <f t="shared" si="1"/>
        <v>0</v>
      </c>
    </row>
    <row r="23" spans="1:16" x14ac:dyDescent="0.25">
      <c r="A23" s="5" t="s">
        <v>15</v>
      </c>
      <c r="B23" s="24">
        <v>8218589</v>
      </c>
      <c r="C23" s="24">
        <v>8218589</v>
      </c>
      <c r="D23" s="24">
        <f>16000+25488</f>
        <v>41488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f t="shared" si="1"/>
        <v>41488</v>
      </c>
    </row>
    <row r="24" spans="1:16" x14ac:dyDescent="0.25">
      <c r="A24" s="5" t="s">
        <v>16</v>
      </c>
      <c r="B24" s="24">
        <v>4198000</v>
      </c>
      <c r="C24" s="24">
        <v>4198000</v>
      </c>
      <c r="D24" s="24">
        <v>133951.76999999999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v>0</v>
      </c>
      <c r="O24" s="24">
        <v>0</v>
      </c>
      <c r="P24" s="24">
        <f t="shared" si="1"/>
        <v>133951.76999999999</v>
      </c>
    </row>
    <row r="25" spans="1:16" x14ac:dyDescent="0.25">
      <c r="A25" s="3" t="s">
        <v>17</v>
      </c>
      <c r="B25" s="25">
        <f>B26+B27+B28+B29+B30+B31+B32+B34</f>
        <v>12083506</v>
      </c>
      <c r="C25" s="25">
        <f>C26+C27+C28+C29+C30+C31+C32+C34</f>
        <v>12083506</v>
      </c>
      <c r="D25" s="25">
        <f t="shared" ref="D25:P25" si="4">D26+D27+D28+D29+D30+D31+D32+D34</f>
        <v>452000</v>
      </c>
      <c r="E25" s="25">
        <f t="shared" si="4"/>
        <v>0</v>
      </c>
      <c r="F25" s="25">
        <f t="shared" si="4"/>
        <v>0</v>
      </c>
      <c r="G25" s="25">
        <f t="shared" si="4"/>
        <v>0</v>
      </c>
      <c r="H25" s="25">
        <f t="shared" si="4"/>
        <v>0</v>
      </c>
      <c r="I25" s="25">
        <f t="shared" si="4"/>
        <v>0</v>
      </c>
      <c r="J25" s="25">
        <f t="shared" si="4"/>
        <v>0</v>
      </c>
      <c r="K25" s="25">
        <f t="shared" si="4"/>
        <v>0</v>
      </c>
      <c r="L25" s="25">
        <f t="shared" si="4"/>
        <v>0</v>
      </c>
      <c r="M25" s="25">
        <f t="shared" si="4"/>
        <v>0</v>
      </c>
      <c r="N25" s="25">
        <f t="shared" si="4"/>
        <v>0</v>
      </c>
      <c r="O25" s="25">
        <f t="shared" si="4"/>
        <v>0</v>
      </c>
      <c r="P25" s="25">
        <f t="shared" si="4"/>
        <v>452000</v>
      </c>
    </row>
    <row r="26" spans="1:16" x14ac:dyDescent="0.25">
      <c r="A26" s="5" t="s">
        <v>18</v>
      </c>
      <c r="B26" s="24">
        <v>460000</v>
      </c>
      <c r="C26" s="24">
        <v>460000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f t="shared" ref="P26:P33" si="5">SUM(D26:O26)</f>
        <v>0</v>
      </c>
    </row>
    <row r="27" spans="1:16" x14ac:dyDescent="0.25">
      <c r="A27" s="5" t="s">
        <v>19</v>
      </c>
      <c r="B27" s="24">
        <v>70000</v>
      </c>
      <c r="C27" s="24">
        <v>70000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f t="shared" si="5"/>
        <v>0</v>
      </c>
    </row>
    <row r="28" spans="1:16" x14ac:dyDescent="0.25">
      <c r="A28" s="5" t="s">
        <v>20</v>
      </c>
      <c r="B28" s="24">
        <v>300000</v>
      </c>
      <c r="C28" s="24">
        <v>300000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v>0</v>
      </c>
      <c r="O28" s="24">
        <v>0</v>
      </c>
      <c r="P28" s="24">
        <f t="shared" si="5"/>
        <v>0</v>
      </c>
    </row>
    <row r="29" spans="1:16" x14ac:dyDescent="0.25">
      <c r="A29" s="5" t="s">
        <v>21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f t="shared" si="5"/>
        <v>0</v>
      </c>
    </row>
    <row r="30" spans="1:16" x14ac:dyDescent="0.25">
      <c r="A30" s="29" t="s">
        <v>22</v>
      </c>
      <c r="B30" s="24">
        <v>1200000</v>
      </c>
      <c r="C30" s="24">
        <v>1200000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v>0</v>
      </c>
      <c r="O30" s="24">
        <v>0</v>
      </c>
      <c r="P30" s="24">
        <f t="shared" si="5"/>
        <v>0</v>
      </c>
    </row>
    <row r="31" spans="1:16" ht="30" x14ac:dyDescent="0.25">
      <c r="A31" s="29" t="s">
        <v>23</v>
      </c>
      <c r="B31" s="24">
        <v>200000</v>
      </c>
      <c r="C31" s="24">
        <v>200000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v>0</v>
      </c>
      <c r="O31" s="24">
        <v>0</v>
      </c>
      <c r="P31" s="24">
        <f t="shared" si="5"/>
        <v>0</v>
      </c>
    </row>
    <row r="32" spans="1:16" ht="30" x14ac:dyDescent="0.25">
      <c r="A32" s="29" t="s">
        <v>24</v>
      </c>
      <c r="B32" s="24">
        <v>9140000</v>
      </c>
      <c r="C32" s="24">
        <v>9140000</v>
      </c>
      <c r="D32" s="24">
        <v>452000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v>0</v>
      </c>
      <c r="O32" s="24">
        <v>0</v>
      </c>
      <c r="P32" s="24">
        <f t="shared" si="5"/>
        <v>452000</v>
      </c>
    </row>
    <row r="33" spans="1:16" ht="30" x14ac:dyDescent="0.25">
      <c r="A33" s="29" t="s">
        <v>25</v>
      </c>
      <c r="B33" s="24">
        <v>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v>0</v>
      </c>
      <c r="O33" s="24">
        <v>0</v>
      </c>
      <c r="P33" s="24">
        <f t="shared" si="5"/>
        <v>0</v>
      </c>
    </row>
    <row r="34" spans="1:16" x14ac:dyDescent="0.25">
      <c r="A34" s="5" t="s">
        <v>26</v>
      </c>
      <c r="B34" s="24">
        <v>713506</v>
      </c>
      <c r="C34" s="24">
        <v>713506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  <c r="O34" s="24">
        <v>0</v>
      </c>
      <c r="P34" s="24">
        <f>SUM(D34:O34)</f>
        <v>0</v>
      </c>
    </row>
    <row r="35" spans="1:16" x14ac:dyDescent="0.25">
      <c r="A35" s="3" t="s">
        <v>27</v>
      </c>
      <c r="B35" s="25">
        <f>B36</f>
        <v>40000</v>
      </c>
      <c r="C35" s="25">
        <f>C36</f>
        <v>40000</v>
      </c>
      <c r="D35" s="25">
        <f t="shared" ref="D35:P35" si="6">D36</f>
        <v>0</v>
      </c>
      <c r="E35" s="25">
        <f t="shared" si="6"/>
        <v>0</v>
      </c>
      <c r="F35" s="25">
        <f t="shared" si="6"/>
        <v>0</v>
      </c>
      <c r="G35" s="25">
        <f t="shared" si="6"/>
        <v>0</v>
      </c>
      <c r="H35" s="25">
        <f t="shared" si="6"/>
        <v>0</v>
      </c>
      <c r="I35" s="25">
        <f t="shared" si="6"/>
        <v>0</v>
      </c>
      <c r="J35" s="25">
        <f t="shared" si="6"/>
        <v>0</v>
      </c>
      <c r="K35" s="25">
        <f t="shared" si="6"/>
        <v>0</v>
      </c>
      <c r="L35" s="25">
        <f t="shared" si="6"/>
        <v>0</v>
      </c>
      <c r="M35" s="25">
        <f t="shared" si="6"/>
        <v>0</v>
      </c>
      <c r="N35" s="25">
        <f t="shared" si="6"/>
        <v>0</v>
      </c>
      <c r="O35" s="25">
        <f t="shared" si="6"/>
        <v>0</v>
      </c>
      <c r="P35" s="25">
        <f t="shared" si="6"/>
        <v>0</v>
      </c>
    </row>
    <row r="36" spans="1:16" x14ac:dyDescent="0.25">
      <c r="A36" s="29" t="s">
        <v>28</v>
      </c>
      <c r="B36" s="24">
        <v>40000</v>
      </c>
      <c r="C36" s="24">
        <v>40000</v>
      </c>
      <c r="D36" s="24">
        <v>0</v>
      </c>
      <c r="E36" s="24">
        <v>0</v>
      </c>
      <c r="F36" s="24">
        <v>0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24">
        <v>0</v>
      </c>
      <c r="N36" s="24">
        <v>0</v>
      </c>
      <c r="O36" s="24">
        <v>0</v>
      </c>
      <c r="P36" s="24">
        <f>SUM(D36:O36)</f>
        <v>0</v>
      </c>
    </row>
    <row r="37" spans="1:16" ht="30" x14ac:dyDescent="0.25">
      <c r="A37" s="29" t="s">
        <v>29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</row>
    <row r="38" spans="1:16" ht="30" x14ac:dyDescent="0.25">
      <c r="A38" s="29" t="s">
        <v>30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  <c r="O38" s="24">
        <v>0</v>
      </c>
      <c r="P38" s="24">
        <v>0</v>
      </c>
    </row>
    <row r="39" spans="1:16" ht="30" x14ac:dyDescent="0.25">
      <c r="A39" s="29" t="s">
        <v>31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  <c r="O39" s="24">
        <v>0</v>
      </c>
      <c r="P39" s="24">
        <v>0</v>
      </c>
    </row>
    <row r="40" spans="1:16" ht="30" x14ac:dyDescent="0.25">
      <c r="A40" s="29" t="s">
        <v>32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  <c r="P40" s="24">
        <v>0</v>
      </c>
    </row>
    <row r="41" spans="1:16" x14ac:dyDescent="0.25">
      <c r="A41" s="29" t="s">
        <v>33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  <c r="P41" s="24">
        <v>0</v>
      </c>
    </row>
    <row r="42" spans="1:16" x14ac:dyDescent="0.25">
      <c r="A42" s="5" t="s">
        <v>34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  <c r="P42" s="24">
        <v>0</v>
      </c>
    </row>
    <row r="43" spans="1:16" x14ac:dyDescent="0.25">
      <c r="A43" s="5" t="s">
        <v>35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  <c r="P43" s="24">
        <v>0</v>
      </c>
    </row>
    <row r="44" spans="1:16" x14ac:dyDescent="0.25">
      <c r="A44" s="3" t="s">
        <v>36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</row>
    <row r="45" spans="1:16" x14ac:dyDescent="0.25">
      <c r="A45" s="29" t="s">
        <v>37</v>
      </c>
      <c r="B45" s="24">
        <v>0</v>
      </c>
      <c r="C45" s="24">
        <v>0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  <c r="P45" s="24">
        <v>0</v>
      </c>
    </row>
    <row r="46" spans="1:16" ht="30" x14ac:dyDescent="0.25">
      <c r="A46" s="29" t="s">
        <v>38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  <c r="O46" s="24">
        <v>0</v>
      </c>
      <c r="P46" s="24">
        <v>0</v>
      </c>
    </row>
    <row r="47" spans="1:16" ht="30" x14ac:dyDescent="0.25">
      <c r="A47" s="29" t="s">
        <v>39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  <c r="O47" s="24">
        <v>0</v>
      </c>
      <c r="P47" s="24">
        <v>0</v>
      </c>
    </row>
    <row r="48" spans="1:16" ht="30" x14ac:dyDescent="0.25">
      <c r="A48" s="29" t="s">
        <v>40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  <c r="P48" s="24">
        <v>0</v>
      </c>
    </row>
    <row r="49" spans="1:16" x14ac:dyDescent="0.25">
      <c r="A49" s="29" t="s">
        <v>41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  <c r="P49" s="24">
        <v>0</v>
      </c>
    </row>
    <row r="50" spans="1:16" ht="30" x14ac:dyDescent="0.25">
      <c r="A50" s="29" t="s">
        <v>42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  <c r="O50" s="24">
        <v>0</v>
      </c>
      <c r="P50" s="24">
        <v>0</v>
      </c>
    </row>
    <row r="51" spans="1:16" x14ac:dyDescent="0.25">
      <c r="A51" s="3" t="s">
        <v>43</v>
      </c>
      <c r="B51" s="25">
        <f>B52+B55+B56</f>
        <v>800000</v>
      </c>
      <c r="C51" s="25">
        <f>C52+C55+C56+C53+C59</f>
        <v>800000</v>
      </c>
      <c r="D51" s="25">
        <f>D52+D55+D56</f>
        <v>0</v>
      </c>
      <c r="E51" s="25">
        <f>E52+E55+E56</f>
        <v>0</v>
      </c>
      <c r="F51" s="25">
        <f>F52+F55+F56+F59</f>
        <v>0</v>
      </c>
      <c r="G51" s="25">
        <f>G52+G55+G56</f>
        <v>0</v>
      </c>
      <c r="H51" s="25">
        <f>H53+H52</f>
        <v>0</v>
      </c>
      <c r="I51" s="25">
        <f t="shared" ref="I51:M51" si="7">I52+I55+I56</f>
        <v>0</v>
      </c>
      <c r="J51" s="25">
        <f t="shared" si="7"/>
        <v>0</v>
      </c>
      <c r="K51" s="25">
        <f t="shared" si="7"/>
        <v>0</v>
      </c>
      <c r="L51" s="25">
        <f>L52+L55+L56+L53</f>
        <v>0</v>
      </c>
      <c r="M51" s="25">
        <f t="shared" si="7"/>
        <v>0</v>
      </c>
      <c r="N51" s="25">
        <f>N52+N55+N56+N53+N59</f>
        <v>0</v>
      </c>
      <c r="O51" s="25">
        <f>O52+O55+O56+O53</f>
        <v>0</v>
      </c>
      <c r="P51" s="25">
        <f>SUM(D51:O51)</f>
        <v>0</v>
      </c>
    </row>
    <row r="52" spans="1:16" x14ac:dyDescent="0.25">
      <c r="A52" s="5" t="s">
        <v>44</v>
      </c>
      <c r="B52" s="24">
        <v>550000</v>
      </c>
      <c r="C52" s="24">
        <v>550000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0</v>
      </c>
      <c r="O52" s="24">
        <v>0</v>
      </c>
      <c r="P52" s="24">
        <f>SUM(D52:O52)</f>
        <v>0</v>
      </c>
    </row>
    <row r="53" spans="1:16" ht="30" x14ac:dyDescent="0.25">
      <c r="A53" s="29" t="s">
        <v>45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0</v>
      </c>
      <c r="P53" s="24">
        <f>SUM(D53:O53)</f>
        <v>0</v>
      </c>
    </row>
    <row r="54" spans="1:16" ht="30" x14ac:dyDescent="0.25">
      <c r="A54" s="29" t="s">
        <v>46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v>0</v>
      </c>
      <c r="O54" s="24">
        <v>0</v>
      </c>
      <c r="P54" s="24">
        <f t="shared" ref="P54:P56" si="8">SUM(D54:O54)</f>
        <v>0</v>
      </c>
    </row>
    <row r="55" spans="1:16" ht="30" x14ac:dyDescent="0.25">
      <c r="A55" s="29" t="s">
        <v>47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  <c r="P55" s="24">
        <f t="shared" si="8"/>
        <v>0</v>
      </c>
    </row>
    <row r="56" spans="1:16" x14ac:dyDescent="0.25">
      <c r="A56" s="29" t="s">
        <v>48</v>
      </c>
      <c r="B56" s="24">
        <v>250000</v>
      </c>
      <c r="C56" s="24">
        <v>250000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v>0</v>
      </c>
      <c r="O56" s="24">
        <v>0</v>
      </c>
      <c r="P56" s="24">
        <f t="shared" si="8"/>
        <v>0</v>
      </c>
    </row>
    <row r="57" spans="1:16" x14ac:dyDescent="0.25">
      <c r="A57" s="29" t="s">
        <v>49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  <c r="P57" s="24">
        <v>0</v>
      </c>
    </row>
    <row r="58" spans="1:16" x14ac:dyDescent="0.25">
      <c r="A58" s="29" t="s">
        <v>50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  <c r="P58" s="24">
        <v>0</v>
      </c>
    </row>
    <row r="59" spans="1:16" x14ac:dyDescent="0.25">
      <c r="A59" s="29" t="s">
        <v>51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v>0</v>
      </c>
      <c r="O59" s="24">
        <v>0</v>
      </c>
      <c r="P59" s="24">
        <f>SUM(D59:O59)</f>
        <v>0</v>
      </c>
    </row>
    <row r="60" spans="1:16" ht="30" x14ac:dyDescent="0.25">
      <c r="A60" s="29" t="s">
        <v>52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v>0</v>
      </c>
      <c r="O60" s="24">
        <v>0</v>
      </c>
      <c r="P60" s="24">
        <v>0</v>
      </c>
    </row>
    <row r="61" spans="1:16" x14ac:dyDescent="0.25">
      <c r="A61" s="3" t="s">
        <v>53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</row>
    <row r="62" spans="1:16" x14ac:dyDescent="0.25">
      <c r="A62" s="5" t="s">
        <v>54</v>
      </c>
      <c r="B62" s="24">
        <v>0</v>
      </c>
      <c r="C62" s="24">
        <v>0</v>
      </c>
      <c r="D62" s="24">
        <v>0</v>
      </c>
      <c r="E62" s="24">
        <v>0</v>
      </c>
      <c r="F62" s="24">
        <v>0</v>
      </c>
      <c r="G62" s="24">
        <v>0</v>
      </c>
      <c r="H62" s="24">
        <v>0</v>
      </c>
      <c r="I62" s="24">
        <v>0</v>
      </c>
      <c r="J62" s="24">
        <v>0</v>
      </c>
      <c r="K62" s="24">
        <v>0</v>
      </c>
      <c r="L62" s="24">
        <v>0</v>
      </c>
      <c r="M62" s="24">
        <v>0</v>
      </c>
      <c r="N62" s="24">
        <v>0</v>
      </c>
      <c r="O62" s="24">
        <v>0</v>
      </c>
      <c r="P62" s="24">
        <v>0</v>
      </c>
    </row>
    <row r="63" spans="1:16" x14ac:dyDescent="0.25">
      <c r="A63" s="5" t="s">
        <v>55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  <c r="O63" s="24">
        <v>0</v>
      </c>
      <c r="P63" s="24">
        <v>0</v>
      </c>
    </row>
    <row r="64" spans="1:16" x14ac:dyDescent="0.25">
      <c r="A64" s="5" t="s">
        <v>56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  <c r="O64" s="24">
        <v>0</v>
      </c>
      <c r="P64" s="24">
        <v>0</v>
      </c>
    </row>
    <row r="65" spans="1:16" x14ac:dyDescent="0.25">
      <c r="A65" s="5" t="s">
        <v>57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  <c r="O65" s="24">
        <v>0</v>
      </c>
      <c r="P65" s="24">
        <v>0</v>
      </c>
    </row>
    <row r="66" spans="1:16" x14ac:dyDescent="0.25">
      <c r="A66" s="3" t="s">
        <v>58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</row>
    <row r="67" spans="1:16" x14ac:dyDescent="0.25">
      <c r="A67" s="5" t="s">
        <v>59</v>
      </c>
      <c r="B67" s="24">
        <v>0</v>
      </c>
      <c r="C67" s="24">
        <v>0</v>
      </c>
      <c r="D67" s="24">
        <v>0</v>
      </c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</row>
    <row r="68" spans="1:16" ht="30" x14ac:dyDescent="0.25">
      <c r="A68" s="29" t="s">
        <v>60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  <c r="O68" s="24">
        <v>0</v>
      </c>
      <c r="P68" s="24">
        <v>0</v>
      </c>
    </row>
    <row r="69" spans="1:16" x14ac:dyDescent="0.25">
      <c r="A69" s="3" t="s">
        <v>61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</row>
    <row r="70" spans="1:16" x14ac:dyDescent="0.25">
      <c r="A70" s="29" t="s">
        <v>62</v>
      </c>
      <c r="B70" s="24">
        <v>0</v>
      </c>
      <c r="C70" s="24">
        <v>0</v>
      </c>
      <c r="D70" s="24">
        <v>0</v>
      </c>
      <c r="E70" s="24">
        <v>0</v>
      </c>
      <c r="F70" s="24">
        <v>0</v>
      </c>
      <c r="G70" s="24">
        <v>0</v>
      </c>
      <c r="H70" s="24">
        <v>0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0</v>
      </c>
      <c r="O70" s="24">
        <v>0</v>
      </c>
      <c r="P70" s="24">
        <v>0</v>
      </c>
    </row>
    <row r="71" spans="1:16" x14ac:dyDescent="0.25">
      <c r="A71" s="29" t="s">
        <v>63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  <c r="O71" s="24">
        <v>0</v>
      </c>
      <c r="P71" s="24">
        <v>0</v>
      </c>
    </row>
    <row r="72" spans="1:16" ht="30" x14ac:dyDescent="0.25">
      <c r="A72" s="29" t="s">
        <v>64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  <c r="O72" s="24">
        <v>0</v>
      </c>
      <c r="P72" s="24">
        <v>0</v>
      </c>
    </row>
    <row r="73" spans="1:16" x14ac:dyDescent="0.25">
      <c r="A73" s="1" t="s">
        <v>67</v>
      </c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</row>
    <row r="74" spans="1:16" x14ac:dyDescent="0.25">
      <c r="A74" s="3" t="s">
        <v>68</v>
      </c>
      <c r="B74" s="25"/>
      <c r="C74" s="25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</row>
    <row r="75" spans="1:16" x14ac:dyDescent="0.25">
      <c r="A75" s="5" t="s">
        <v>69</v>
      </c>
      <c r="B75" s="24">
        <v>0</v>
      </c>
      <c r="C75" s="24">
        <v>0</v>
      </c>
      <c r="D75" s="24">
        <v>0</v>
      </c>
      <c r="E75" s="24">
        <v>0</v>
      </c>
      <c r="F75" s="24">
        <v>0</v>
      </c>
      <c r="G75" s="24">
        <v>0</v>
      </c>
      <c r="H75" s="24">
        <v>0</v>
      </c>
      <c r="I75" s="24">
        <v>0</v>
      </c>
      <c r="J75" s="24">
        <v>0</v>
      </c>
      <c r="K75" s="24">
        <v>0</v>
      </c>
      <c r="L75" s="24">
        <v>0</v>
      </c>
      <c r="M75" s="24">
        <v>0</v>
      </c>
      <c r="N75" s="24">
        <v>0</v>
      </c>
      <c r="O75" s="24">
        <v>0</v>
      </c>
      <c r="P75" s="24">
        <v>0</v>
      </c>
    </row>
    <row r="76" spans="1:16" x14ac:dyDescent="0.25">
      <c r="A76" s="5" t="s">
        <v>70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</row>
    <row r="77" spans="1:16" x14ac:dyDescent="0.25">
      <c r="A77" s="3" t="s">
        <v>71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</row>
    <row r="78" spans="1:16" x14ac:dyDescent="0.25">
      <c r="A78" s="5" t="s">
        <v>72</v>
      </c>
      <c r="B78" s="24">
        <v>0</v>
      </c>
      <c r="C78" s="24">
        <v>0</v>
      </c>
      <c r="D78" s="24">
        <v>0</v>
      </c>
      <c r="E78" s="24">
        <v>0</v>
      </c>
      <c r="F78" s="24">
        <v>0</v>
      </c>
      <c r="G78" s="24">
        <v>0</v>
      </c>
      <c r="H78" s="24">
        <v>0</v>
      </c>
      <c r="I78" s="24">
        <v>0</v>
      </c>
      <c r="J78" s="24">
        <v>0</v>
      </c>
      <c r="K78" s="24">
        <v>0</v>
      </c>
      <c r="L78" s="24">
        <v>0</v>
      </c>
      <c r="M78" s="24">
        <v>0</v>
      </c>
      <c r="N78" s="24">
        <v>0</v>
      </c>
      <c r="O78" s="24">
        <v>0</v>
      </c>
      <c r="P78" s="24">
        <v>0</v>
      </c>
    </row>
    <row r="79" spans="1:16" x14ac:dyDescent="0.25">
      <c r="A79" s="5" t="s">
        <v>73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  <c r="O79" s="24">
        <v>0</v>
      </c>
      <c r="P79" s="24">
        <v>0</v>
      </c>
    </row>
    <row r="80" spans="1:16" x14ac:dyDescent="0.25">
      <c r="A80" s="3" t="s">
        <v>74</v>
      </c>
      <c r="B80" s="25">
        <v>0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</row>
    <row r="81" spans="1:16" x14ac:dyDescent="0.25">
      <c r="A81" s="5" t="s">
        <v>75</v>
      </c>
      <c r="B81" s="24">
        <v>0</v>
      </c>
      <c r="C81" s="24">
        <v>0</v>
      </c>
      <c r="D81" s="24">
        <v>0</v>
      </c>
      <c r="E81" s="24">
        <v>0</v>
      </c>
      <c r="F81" s="24">
        <v>0</v>
      </c>
      <c r="G81" s="24">
        <v>0</v>
      </c>
      <c r="H81" s="24">
        <v>0</v>
      </c>
      <c r="I81" s="24">
        <v>0</v>
      </c>
      <c r="J81" s="24">
        <v>0</v>
      </c>
      <c r="K81" s="24">
        <v>0</v>
      </c>
      <c r="L81" s="24">
        <v>0</v>
      </c>
      <c r="M81" s="24">
        <v>0</v>
      </c>
      <c r="N81" s="24">
        <v>0</v>
      </c>
      <c r="O81" s="24">
        <v>0</v>
      </c>
      <c r="P81" s="24">
        <v>0</v>
      </c>
    </row>
    <row r="82" spans="1:16" x14ac:dyDescent="0.25">
      <c r="A82" s="9" t="s">
        <v>65</v>
      </c>
      <c r="B82" s="28">
        <f>B51+B35+B25+B15+B9</f>
        <v>329086705</v>
      </c>
      <c r="C82" s="28">
        <f>C51+C35+C25+C15+C9</f>
        <v>329086705</v>
      </c>
      <c r="D82" s="28">
        <f t="shared" ref="D82:P82" si="9">D51+D35+D25+D15+D9</f>
        <v>21141047.48</v>
      </c>
      <c r="E82" s="28">
        <f t="shared" si="9"/>
        <v>0</v>
      </c>
      <c r="F82" s="28">
        <f t="shared" si="9"/>
        <v>0</v>
      </c>
      <c r="G82" s="28">
        <f t="shared" si="9"/>
        <v>0</v>
      </c>
      <c r="H82" s="28">
        <f t="shared" si="9"/>
        <v>0</v>
      </c>
      <c r="I82" s="28">
        <f t="shared" si="9"/>
        <v>0</v>
      </c>
      <c r="J82" s="28">
        <f t="shared" si="9"/>
        <v>0</v>
      </c>
      <c r="K82" s="28">
        <f t="shared" si="9"/>
        <v>0</v>
      </c>
      <c r="L82" s="28">
        <f t="shared" si="9"/>
        <v>0</v>
      </c>
      <c r="M82" s="28">
        <f t="shared" si="9"/>
        <v>0</v>
      </c>
      <c r="N82" s="28">
        <f t="shared" si="9"/>
        <v>0</v>
      </c>
      <c r="O82" s="28">
        <f t="shared" si="9"/>
        <v>0</v>
      </c>
      <c r="P82" s="28">
        <f t="shared" si="9"/>
        <v>21141047.48</v>
      </c>
    </row>
    <row r="83" spans="1:16" x14ac:dyDescent="0.25">
      <c r="A83" s="38" t="s">
        <v>110</v>
      </c>
      <c r="B83" s="39"/>
    </row>
    <row r="84" spans="1:16" ht="11.25" customHeight="1" x14ac:dyDescent="0.25"/>
    <row r="85" spans="1:16" ht="18.75" x14ac:dyDescent="0.3">
      <c r="A85" s="31"/>
      <c r="B85" s="31" t="s">
        <v>101</v>
      </c>
      <c r="C85" s="30"/>
      <c r="D85" s="30"/>
      <c r="E85" s="30"/>
      <c r="F85" s="31" t="s">
        <v>102</v>
      </c>
      <c r="H85" s="32"/>
      <c r="J85" s="33"/>
      <c r="K85" s="30"/>
    </row>
    <row r="86" spans="1:16" ht="30" customHeight="1" x14ac:dyDescent="0.3">
      <c r="A86" s="34"/>
      <c r="B86" s="34" t="s">
        <v>103</v>
      </c>
      <c r="C86" s="32"/>
      <c r="D86" s="30"/>
      <c r="E86" s="30"/>
      <c r="F86" s="34" t="s">
        <v>103</v>
      </c>
      <c r="H86" s="34"/>
      <c r="I86" s="30"/>
      <c r="J86" s="30"/>
      <c r="K86" s="30"/>
    </row>
    <row r="87" spans="1:16" ht="18.75" x14ac:dyDescent="0.3">
      <c r="A87" s="32"/>
      <c r="B87" s="32" t="s">
        <v>104</v>
      </c>
      <c r="C87" s="32"/>
      <c r="D87" s="30"/>
      <c r="E87" s="30"/>
      <c r="F87" s="32"/>
      <c r="G87" s="36" t="s">
        <v>112</v>
      </c>
      <c r="H87" s="36"/>
      <c r="I87" s="36"/>
      <c r="J87" s="36"/>
      <c r="K87" s="30"/>
    </row>
    <row r="88" spans="1:16" s="56" customFormat="1" ht="18.75" x14ac:dyDescent="0.3">
      <c r="A88" s="31"/>
      <c r="C88" s="61" t="s">
        <v>113</v>
      </c>
      <c r="D88" s="30"/>
      <c r="E88" s="30"/>
      <c r="F88" s="61" t="s">
        <v>106</v>
      </c>
      <c r="H88" s="31"/>
      <c r="I88" s="30"/>
      <c r="J88" s="30"/>
      <c r="K88" s="30"/>
    </row>
    <row r="89" spans="1:16" ht="18.75" x14ac:dyDescent="0.3">
      <c r="D89" s="30"/>
      <c r="E89" s="30"/>
      <c r="F89" s="30"/>
      <c r="H89" s="30"/>
      <c r="I89" s="30"/>
      <c r="J89" s="30"/>
      <c r="K89" s="30"/>
    </row>
    <row r="90" spans="1:16" ht="18.75" x14ac:dyDescent="0.25">
      <c r="B90" s="32"/>
    </row>
  </sheetData>
  <mergeCells count="9">
    <mergeCell ref="A5:P5"/>
    <mergeCell ref="D6:P6"/>
    <mergeCell ref="A1:P1"/>
    <mergeCell ref="A2:P2"/>
    <mergeCell ref="A6:A7"/>
    <mergeCell ref="B6:B7"/>
    <mergeCell ref="C6:C7"/>
    <mergeCell ref="A3:P3"/>
    <mergeCell ref="A4:P4"/>
  </mergeCells>
  <pageMargins left="0" right="0" top="0.19685039370078741" bottom="0.55118110236220474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91"/>
  <sheetViews>
    <sheetView showGridLines="0" topLeftCell="A69" zoomScaleNormal="100" workbookViewId="0">
      <selection activeCell="B84" sqref="B84"/>
    </sheetView>
  </sheetViews>
  <sheetFormatPr defaultColWidth="11.42578125" defaultRowHeight="15" x14ac:dyDescent="0.25"/>
  <cols>
    <col min="1" max="1" width="70.42578125" customWidth="1"/>
    <col min="2" max="2" width="13.28515625" customWidth="1"/>
    <col min="3" max="3" width="14.5703125" customWidth="1"/>
    <col min="4" max="5" width="13.5703125" customWidth="1"/>
    <col min="6" max="6" width="14.140625" customWidth="1"/>
    <col min="7" max="7" width="14.28515625" customWidth="1"/>
    <col min="8" max="8" width="14" customWidth="1"/>
    <col min="9" max="9" width="13.85546875" customWidth="1"/>
    <col min="10" max="10" width="14" customWidth="1"/>
    <col min="11" max="11" width="13.28515625" customWidth="1"/>
    <col min="12" max="12" width="14.5703125" customWidth="1"/>
    <col min="13" max="13" width="14.140625" customWidth="1"/>
    <col min="14" max="14" width="14.5703125" customWidth="1"/>
  </cols>
  <sheetData>
    <row r="2" spans="1:15" ht="28.5" customHeight="1" x14ac:dyDescent="0.25">
      <c r="A2" s="52" t="s">
        <v>109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</row>
    <row r="3" spans="1:15" ht="21" customHeight="1" x14ac:dyDescent="0.25">
      <c r="A3" s="54" t="s">
        <v>100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5" ht="15.75" x14ac:dyDescent="0.25">
      <c r="A4" s="47">
        <v>2025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5" ht="15.75" customHeight="1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</row>
    <row r="6" spans="1:15" ht="15.75" customHeight="1" x14ac:dyDescent="0.25">
      <c r="A6" s="43" t="s">
        <v>77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</row>
    <row r="8" spans="1:15" ht="42.75" customHeight="1" x14ac:dyDescent="0.25">
      <c r="A8" s="7" t="s">
        <v>66</v>
      </c>
      <c r="B8" s="18" t="s">
        <v>79</v>
      </c>
      <c r="C8" s="18" t="s">
        <v>80</v>
      </c>
      <c r="D8" s="18" t="s">
        <v>81</v>
      </c>
      <c r="E8" s="18" t="s">
        <v>82</v>
      </c>
      <c r="F8" s="19" t="s">
        <v>83</v>
      </c>
      <c r="G8" s="18" t="s">
        <v>84</v>
      </c>
      <c r="H8" s="19" t="s">
        <v>85</v>
      </c>
      <c r="I8" s="18" t="s">
        <v>86</v>
      </c>
      <c r="J8" s="35" t="s">
        <v>87</v>
      </c>
      <c r="K8" s="35" t="s">
        <v>88</v>
      </c>
      <c r="L8" s="35" t="s">
        <v>89</v>
      </c>
      <c r="M8" s="35" t="s">
        <v>90</v>
      </c>
      <c r="N8" s="18" t="s">
        <v>78</v>
      </c>
    </row>
    <row r="9" spans="1:15" x14ac:dyDescent="0.25">
      <c r="A9" s="1" t="s">
        <v>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5" x14ac:dyDescent="0.25">
      <c r="A10" s="3" t="s">
        <v>1</v>
      </c>
      <c r="B10" s="25">
        <f>B11+B12+B15</f>
        <v>16468246.950000001</v>
      </c>
      <c r="C10" s="25">
        <f t="shared" ref="C10:M10" si="0">C11+C12+C15</f>
        <v>0</v>
      </c>
      <c r="D10" s="25">
        <f t="shared" si="0"/>
        <v>0</v>
      </c>
      <c r="E10" s="25">
        <f t="shared" si="0"/>
        <v>0</v>
      </c>
      <c r="F10" s="25">
        <f t="shared" si="0"/>
        <v>0</v>
      </c>
      <c r="G10" s="25">
        <f t="shared" si="0"/>
        <v>0</v>
      </c>
      <c r="H10" s="25">
        <f t="shared" si="0"/>
        <v>0</v>
      </c>
      <c r="I10" s="25">
        <f>I11+I12+I15</f>
        <v>0</v>
      </c>
      <c r="J10" s="25">
        <f t="shared" si="0"/>
        <v>0</v>
      </c>
      <c r="K10" s="25">
        <f t="shared" si="0"/>
        <v>0</v>
      </c>
      <c r="L10" s="25">
        <f t="shared" si="0"/>
        <v>0</v>
      </c>
      <c r="M10" s="25">
        <f t="shared" si="0"/>
        <v>0</v>
      </c>
      <c r="N10" s="25">
        <f>SUM(B10:M10)</f>
        <v>16468246.950000001</v>
      </c>
    </row>
    <row r="11" spans="1:15" ht="17.25" customHeight="1" x14ac:dyDescent="0.25">
      <c r="A11" s="5" t="s">
        <v>2</v>
      </c>
      <c r="B11" s="24">
        <v>14362311.720000001</v>
      </c>
      <c r="C11" s="24">
        <v>0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24">
        <v>0</v>
      </c>
      <c r="L11" s="24">
        <v>0</v>
      </c>
      <c r="M11" s="24">
        <v>0</v>
      </c>
      <c r="N11" s="24">
        <f>SUM(B11:M11)</f>
        <v>14362311.720000001</v>
      </c>
    </row>
    <row r="12" spans="1:15" ht="17.25" customHeight="1" x14ac:dyDescent="0.25">
      <c r="A12" s="5" t="s">
        <v>3</v>
      </c>
      <c r="B12" s="24">
        <v>333500</v>
      </c>
      <c r="C12" s="24">
        <v>0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f>SUM(B12:M12)</f>
        <v>333500</v>
      </c>
    </row>
    <row r="13" spans="1:15" ht="17.25" customHeight="1" x14ac:dyDescent="0.25">
      <c r="A13" s="5" t="s">
        <v>4</v>
      </c>
      <c r="B13" s="24">
        <v>0</v>
      </c>
      <c r="C13" s="24">
        <v>0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17"/>
    </row>
    <row r="14" spans="1:15" ht="17.25" customHeight="1" x14ac:dyDescent="0.25">
      <c r="A14" s="5" t="s">
        <v>5</v>
      </c>
      <c r="B14" s="24">
        <v>0</v>
      </c>
      <c r="C14" s="24">
        <v>0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</row>
    <row r="15" spans="1:15" ht="17.25" customHeight="1" x14ac:dyDescent="0.25">
      <c r="A15" s="5" t="s">
        <v>6</v>
      </c>
      <c r="B15" s="24">
        <v>1772435.23</v>
      </c>
      <c r="C15" s="24">
        <v>0</v>
      </c>
      <c r="D15" s="24">
        <v>0</v>
      </c>
      <c r="E15" s="24">
        <v>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f>SUM(B15:M15)</f>
        <v>1772435.23</v>
      </c>
    </row>
    <row r="16" spans="1:15" ht="17.25" customHeight="1" x14ac:dyDescent="0.25">
      <c r="A16" s="3" t="s">
        <v>7</v>
      </c>
      <c r="B16" s="25">
        <f t="shared" ref="B16:I16" si="1">B17+B18+B19+B20+B21+B22+B23+B24+B25</f>
        <v>4220800.5299999993</v>
      </c>
      <c r="C16" s="25">
        <f t="shared" si="1"/>
        <v>0</v>
      </c>
      <c r="D16" s="25">
        <f t="shared" si="1"/>
        <v>0</v>
      </c>
      <c r="E16" s="25">
        <f>E17+E18+E19+E20+E21+E22+E23+E24+E25</f>
        <v>0</v>
      </c>
      <c r="F16" s="25">
        <f t="shared" si="1"/>
        <v>0</v>
      </c>
      <c r="G16" s="25">
        <f>G17+G18+G19+G20+G21+G22+G23+G24+G25</f>
        <v>0</v>
      </c>
      <c r="H16" s="25">
        <f t="shared" si="1"/>
        <v>0</v>
      </c>
      <c r="I16" s="25">
        <f t="shared" si="1"/>
        <v>0</v>
      </c>
      <c r="J16" s="25">
        <f>J17+J18+J19+J20+J21+J22+J23+J24+J25</f>
        <v>0</v>
      </c>
      <c r="K16" s="25">
        <f t="shared" ref="K16" si="2">K17+K18+K19+K20+K21+K22+K23+K24</f>
        <v>0</v>
      </c>
      <c r="L16" s="25">
        <f>L17+L18+L19+L20+L21+L22+L23+L24+L25</f>
        <v>0</v>
      </c>
      <c r="M16" s="25">
        <f>M17+M18+M19+M20+M21+M22+M23+M24+M25</f>
        <v>0</v>
      </c>
      <c r="N16" s="25">
        <f>N17+N18+N19+N20+N21+N22+N23+N24+N25</f>
        <v>4220800.5299999993</v>
      </c>
    </row>
    <row r="17" spans="1:14" ht="17.25" customHeight="1" x14ac:dyDescent="0.25">
      <c r="A17" s="5" t="s">
        <v>8</v>
      </c>
      <c r="B17" s="24">
        <v>3280602.32</v>
      </c>
      <c r="C17" s="24">
        <v>0</v>
      </c>
      <c r="D17" s="24">
        <v>0</v>
      </c>
      <c r="E17" s="24">
        <v>0</v>
      </c>
      <c r="F17" s="24">
        <v>0</v>
      </c>
      <c r="G17" s="24">
        <v>0</v>
      </c>
      <c r="H17" s="24">
        <v>0</v>
      </c>
      <c r="I17" s="24">
        <v>0</v>
      </c>
      <c r="J17" s="24">
        <v>0</v>
      </c>
      <c r="K17" s="24">
        <v>0</v>
      </c>
      <c r="L17" s="24">
        <v>0</v>
      </c>
      <c r="M17" s="24">
        <v>0</v>
      </c>
      <c r="N17" s="24">
        <f>SUM(B17:M17)</f>
        <v>3280602.32</v>
      </c>
    </row>
    <row r="18" spans="1:14" ht="17.25" customHeight="1" x14ac:dyDescent="0.25">
      <c r="A18" s="5" t="s">
        <v>9</v>
      </c>
      <c r="B18" s="24">
        <v>0</v>
      </c>
      <c r="C18" s="24">
        <v>0</v>
      </c>
      <c r="D18" s="24">
        <v>0</v>
      </c>
      <c r="E18" s="24">
        <v>0</v>
      </c>
      <c r="F18" s="24">
        <v>0</v>
      </c>
      <c r="G18" s="24">
        <v>0</v>
      </c>
      <c r="H18" s="24">
        <v>0</v>
      </c>
      <c r="I18" s="24">
        <v>0</v>
      </c>
      <c r="J18" s="24">
        <v>0</v>
      </c>
      <c r="K18" s="24">
        <v>0</v>
      </c>
      <c r="L18" s="24">
        <v>0</v>
      </c>
      <c r="M18" s="24">
        <v>0</v>
      </c>
      <c r="N18" s="24">
        <f t="shared" ref="N18:N23" si="3">SUM(B18:M18)</f>
        <v>0</v>
      </c>
    </row>
    <row r="19" spans="1:14" ht="17.25" customHeight="1" x14ac:dyDescent="0.25">
      <c r="A19" s="5" t="s">
        <v>10</v>
      </c>
      <c r="B19" s="24">
        <v>23335</v>
      </c>
      <c r="C19" s="24">
        <v>0</v>
      </c>
      <c r="D19" s="24">
        <v>0</v>
      </c>
      <c r="E19" s="24">
        <v>0</v>
      </c>
      <c r="F19" s="24">
        <v>0</v>
      </c>
      <c r="G19" s="24">
        <v>0</v>
      </c>
      <c r="H19" s="24">
        <v>0</v>
      </c>
      <c r="I19" s="24">
        <v>0</v>
      </c>
      <c r="J19" s="24">
        <v>0</v>
      </c>
      <c r="K19" s="24">
        <v>0</v>
      </c>
      <c r="L19" s="24">
        <v>0</v>
      </c>
      <c r="M19" s="24">
        <v>0</v>
      </c>
      <c r="N19" s="24">
        <f t="shared" si="3"/>
        <v>23335</v>
      </c>
    </row>
    <row r="20" spans="1:14" ht="17.25" customHeight="1" x14ac:dyDescent="0.25">
      <c r="A20" s="5" t="s">
        <v>11</v>
      </c>
      <c r="B20" s="24">
        <v>0</v>
      </c>
      <c r="C20" s="24">
        <v>0</v>
      </c>
      <c r="D20" s="24">
        <v>0</v>
      </c>
      <c r="E20" s="24">
        <v>0</v>
      </c>
      <c r="F20" s="24">
        <v>0</v>
      </c>
      <c r="G20" s="24">
        <v>0</v>
      </c>
      <c r="H20" s="24">
        <v>0</v>
      </c>
      <c r="I20" s="24">
        <v>0</v>
      </c>
      <c r="J20" s="24">
        <v>0</v>
      </c>
      <c r="K20" s="24">
        <v>0</v>
      </c>
      <c r="L20" s="24">
        <v>0</v>
      </c>
      <c r="M20" s="24">
        <v>0</v>
      </c>
      <c r="N20" s="24">
        <f t="shared" si="3"/>
        <v>0</v>
      </c>
    </row>
    <row r="21" spans="1:14" ht="17.25" customHeight="1" x14ac:dyDescent="0.25">
      <c r="A21" s="5" t="s">
        <v>12</v>
      </c>
      <c r="B21" s="24">
        <v>81184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4">
        <v>0</v>
      </c>
      <c r="L21" s="24">
        <v>0</v>
      </c>
      <c r="M21" s="24">
        <v>0</v>
      </c>
      <c r="N21" s="24">
        <f t="shared" si="3"/>
        <v>81184</v>
      </c>
    </row>
    <row r="22" spans="1:14" ht="17.25" customHeight="1" x14ac:dyDescent="0.25">
      <c r="A22" s="5" t="s">
        <v>13</v>
      </c>
      <c r="B22" s="24">
        <v>660239.43999999994</v>
      </c>
      <c r="C22" s="24">
        <v>0</v>
      </c>
      <c r="D22" s="24">
        <v>0</v>
      </c>
      <c r="E22" s="24">
        <v>0</v>
      </c>
      <c r="F22" s="24">
        <v>0</v>
      </c>
      <c r="G22" s="24">
        <v>0</v>
      </c>
      <c r="H22" s="24">
        <v>0</v>
      </c>
      <c r="I22" s="24">
        <v>0</v>
      </c>
      <c r="J22" s="24">
        <v>0</v>
      </c>
      <c r="K22" s="24">
        <v>0</v>
      </c>
      <c r="L22" s="24">
        <v>0</v>
      </c>
      <c r="M22" s="24">
        <v>0</v>
      </c>
      <c r="N22" s="24">
        <f t="shared" si="3"/>
        <v>660239.43999999994</v>
      </c>
    </row>
    <row r="23" spans="1:14" ht="27" customHeight="1" x14ac:dyDescent="0.25">
      <c r="A23" s="29" t="s">
        <v>14</v>
      </c>
      <c r="B23" s="24">
        <v>0</v>
      </c>
      <c r="C23" s="24">
        <v>0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0</v>
      </c>
      <c r="L23" s="24">
        <v>0</v>
      </c>
      <c r="M23" s="24">
        <v>0</v>
      </c>
      <c r="N23" s="24">
        <f t="shared" si="3"/>
        <v>0</v>
      </c>
    </row>
    <row r="24" spans="1:14" ht="17.25" customHeight="1" x14ac:dyDescent="0.25">
      <c r="A24" s="5" t="s">
        <v>15</v>
      </c>
      <c r="B24" s="24">
        <v>41488</v>
      </c>
      <c r="C24" s="24">
        <v>0</v>
      </c>
      <c r="D24" s="24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4">
        <v>0</v>
      </c>
      <c r="M24" s="24">
        <v>0</v>
      </c>
      <c r="N24" s="24">
        <f>SUM(B24:M24)</f>
        <v>41488</v>
      </c>
    </row>
    <row r="25" spans="1:14" ht="17.25" customHeight="1" x14ac:dyDescent="0.25">
      <c r="A25" s="5" t="s">
        <v>16</v>
      </c>
      <c r="B25" s="24">
        <v>133951.76999999999</v>
      </c>
      <c r="C25" s="24">
        <v>0</v>
      </c>
      <c r="D25" s="24">
        <v>0</v>
      </c>
      <c r="E25" s="24">
        <v>0</v>
      </c>
      <c r="F25" s="24">
        <v>0</v>
      </c>
      <c r="G25" s="24">
        <v>0</v>
      </c>
      <c r="H25" s="24">
        <v>0</v>
      </c>
      <c r="I25" s="24">
        <v>0</v>
      </c>
      <c r="J25" s="24">
        <v>0</v>
      </c>
      <c r="K25" s="24">
        <v>0</v>
      </c>
      <c r="L25" s="24">
        <v>0</v>
      </c>
      <c r="M25" s="24">
        <v>0</v>
      </c>
      <c r="N25" s="24">
        <f>SUM(B25:M25)</f>
        <v>133951.76999999999</v>
      </c>
    </row>
    <row r="26" spans="1:14" ht="17.25" customHeight="1" x14ac:dyDescent="0.25">
      <c r="A26" s="3" t="s">
        <v>17</v>
      </c>
      <c r="B26" s="25">
        <f>B27+B28+B29+B30+B31+B32+B33</f>
        <v>452000</v>
      </c>
      <c r="C26" s="25">
        <f>C27+C28+C29+C30+C31+C32+C33+C35</f>
        <v>0</v>
      </c>
      <c r="D26" s="25">
        <f>D27+D28+D29+D30+D31+D32+D33+D35</f>
        <v>0</v>
      </c>
      <c r="E26" s="25">
        <f>E27+E28+E29+E30+E31+E32+E35+E33</f>
        <v>0</v>
      </c>
      <c r="F26" s="25">
        <f t="shared" ref="F26:N26" si="4">F27+F28+F29+F30+F31+F32+F33+F35</f>
        <v>0</v>
      </c>
      <c r="G26" s="25">
        <f t="shared" si="4"/>
        <v>0</v>
      </c>
      <c r="H26" s="25">
        <f t="shared" si="4"/>
        <v>0</v>
      </c>
      <c r="I26" s="25">
        <f t="shared" si="4"/>
        <v>0</v>
      </c>
      <c r="J26" s="25">
        <f t="shared" si="4"/>
        <v>0</v>
      </c>
      <c r="K26" s="25">
        <f t="shared" si="4"/>
        <v>0</v>
      </c>
      <c r="L26" s="25">
        <f t="shared" si="4"/>
        <v>0</v>
      </c>
      <c r="M26" s="25">
        <f t="shared" si="4"/>
        <v>0</v>
      </c>
      <c r="N26" s="25">
        <f t="shared" si="4"/>
        <v>452000</v>
      </c>
    </row>
    <row r="27" spans="1:14" ht="17.25" customHeight="1" x14ac:dyDescent="0.25">
      <c r="A27" s="5" t="s">
        <v>18</v>
      </c>
      <c r="B27" s="24">
        <v>0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f t="shared" ref="N27:N37" si="5">SUM(B27:M27)</f>
        <v>0</v>
      </c>
    </row>
    <row r="28" spans="1:14" ht="17.25" customHeight="1" x14ac:dyDescent="0.25">
      <c r="A28" s="5" t="s">
        <v>19</v>
      </c>
      <c r="B28" s="24">
        <v>0</v>
      </c>
      <c r="C28" s="24">
        <v>0</v>
      </c>
      <c r="D28" s="24">
        <v>0</v>
      </c>
      <c r="E28" s="24">
        <v>0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0</v>
      </c>
      <c r="L28" s="24">
        <v>0</v>
      </c>
      <c r="M28" s="24">
        <v>0</v>
      </c>
      <c r="N28" s="24">
        <f t="shared" si="5"/>
        <v>0</v>
      </c>
    </row>
    <row r="29" spans="1:14" ht="17.25" customHeight="1" x14ac:dyDescent="0.25">
      <c r="A29" s="5" t="s">
        <v>20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f t="shared" si="5"/>
        <v>0</v>
      </c>
    </row>
    <row r="30" spans="1:14" ht="17.25" customHeight="1" x14ac:dyDescent="0.25">
      <c r="A30" s="5" t="s">
        <v>21</v>
      </c>
      <c r="B30" s="24">
        <v>0</v>
      </c>
      <c r="C30" s="24">
        <v>0</v>
      </c>
      <c r="D30" s="24">
        <v>0</v>
      </c>
      <c r="E30" s="24"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v>0</v>
      </c>
      <c r="M30" s="24">
        <v>0</v>
      </c>
      <c r="N30" s="24">
        <f t="shared" si="5"/>
        <v>0</v>
      </c>
    </row>
    <row r="31" spans="1:14" ht="17.25" customHeight="1" x14ac:dyDescent="0.25">
      <c r="A31" s="5" t="s">
        <v>22</v>
      </c>
      <c r="B31" s="24">
        <v>0</v>
      </c>
      <c r="C31" s="24">
        <v>0</v>
      </c>
      <c r="D31" s="24">
        <v>0</v>
      </c>
      <c r="E31" s="24">
        <v>0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0</v>
      </c>
      <c r="L31" s="24">
        <v>0</v>
      </c>
      <c r="M31" s="24">
        <v>0</v>
      </c>
      <c r="N31" s="24">
        <f t="shared" si="5"/>
        <v>0</v>
      </c>
    </row>
    <row r="32" spans="1:14" ht="17.25" customHeight="1" x14ac:dyDescent="0.25">
      <c r="A32" s="5" t="s">
        <v>23</v>
      </c>
      <c r="B32" s="24">
        <v>0</v>
      </c>
      <c r="C32" s="24">
        <v>0</v>
      </c>
      <c r="D32" s="24">
        <v>0</v>
      </c>
      <c r="E32" s="24">
        <v>0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24">
        <v>0</v>
      </c>
      <c r="N32" s="24">
        <f t="shared" si="5"/>
        <v>0</v>
      </c>
    </row>
    <row r="33" spans="1:14" ht="17.25" customHeight="1" x14ac:dyDescent="0.25">
      <c r="A33" s="5" t="s">
        <v>24</v>
      </c>
      <c r="B33" s="24">
        <v>452000</v>
      </c>
      <c r="C33" s="24">
        <v>0</v>
      </c>
      <c r="D33" s="24">
        <v>0</v>
      </c>
      <c r="E33" s="24">
        <v>0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0</v>
      </c>
      <c r="L33" s="24">
        <v>0</v>
      </c>
      <c r="M33" s="24">
        <v>0</v>
      </c>
      <c r="N33" s="24">
        <f t="shared" si="5"/>
        <v>452000</v>
      </c>
    </row>
    <row r="34" spans="1:14" ht="17.25" customHeight="1" x14ac:dyDescent="0.25">
      <c r="A34" s="5" t="s">
        <v>25</v>
      </c>
      <c r="B34" s="24">
        <v>0</v>
      </c>
      <c r="C34" s="24">
        <v>0</v>
      </c>
      <c r="D34" s="24">
        <v>0</v>
      </c>
      <c r="E34" s="24">
        <v>0</v>
      </c>
      <c r="F34" s="24">
        <v>0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24">
        <v>0</v>
      </c>
      <c r="N34" s="24">
        <v>0</v>
      </c>
    </row>
    <row r="35" spans="1:14" ht="17.25" customHeight="1" x14ac:dyDescent="0.25">
      <c r="A35" s="5" t="s">
        <v>26</v>
      </c>
      <c r="B35" s="24">
        <v>0</v>
      </c>
      <c r="C35" s="24">
        <v>0</v>
      </c>
      <c r="D35" s="24">
        <v>0</v>
      </c>
      <c r="E35" s="24">
        <v>0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24">
        <v>0</v>
      </c>
      <c r="N35" s="24">
        <f t="shared" si="5"/>
        <v>0</v>
      </c>
    </row>
    <row r="36" spans="1:14" ht="17.25" customHeight="1" x14ac:dyDescent="0.25">
      <c r="A36" s="3" t="s">
        <v>27</v>
      </c>
      <c r="B36" s="25">
        <f t="shared" ref="B36:N36" si="6">B37+B38+B39+B40+B41+B42</f>
        <v>0</v>
      </c>
      <c r="C36" s="25">
        <f t="shared" si="6"/>
        <v>0</v>
      </c>
      <c r="D36" s="25">
        <f t="shared" si="6"/>
        <v>0</v>
      </c>
      <c r="E36" s="25">
        <f t="shared" si="6"/>
        <v>0</v>
      </c>
      <c r="F36" s="25">
        <f t="shared" si="6"/>
        <v>0</v>
      </c>
      <c r="G36" s="25">
        <f t="shared" si="6"/>
        <v>0</v>
      </c>
      <c r="H36" s="25">
        <f t="shared" si="6"/>
        <v>0</v>
      </c>
      <c r="I36" s="25">
        <f t="shared" si="6"/>
        <v>0</v>
      </c>
      <c r="J36" s="25">
        <f t="shared" si="6"/>
        <v>0</v>
      </c>
      <c r="K36" s="25">
        <f t="shared" si="6"/>
        <v>0</v>
      </c>
      <c r="L36" s="25">
        <f t="shared" si="6"/>
        <v>0</v>
      </c>
      <c r="M36" s="25">
        <f t="shared" si="6"/>
        <v>0</v>
      </c>
      <c r="N36" s="25">
        <f t="shared" si="6"/>
        <v>0</v>
      </c>
    </row>
    <row r="37" spans="1:14" ht="17.25" customHeight="1" x14ac:dyDescent="0.25">
      <c r="A37" s="5" t="s">
        <v>28</v>
      </c>
      <c r="B37" s="24">
        <v>0</v>
      </c>
      <c r="C37" s="24">
        <v>0</v>
      </c>
      <c r="D37" s="24">
        <v>0</v>
      </c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f t="shared" si="5"/>
        <v>0</v>
      </c>
    </row>
    <row r="38" spans="1:14" ht="17.25" customHeight="1" x14ac:dyDescent="0.25">
      <c r="A38" s="5" t="s">
        <v>29</v>
      </c>
      <c r="B38" s="24">
        <v>0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24">
        <v>0</v>
      </c>
      <c r="N38" s="24">
        <v>0</v>
      </c>
    </row>
    <row r="39" spans="1:14" ht="17.25" customHeight="1" x14ac:dyDescent="0.25">
      <c r="A39" s="5" t="s">
        <v>30</v>
      </c>
      <c r="B39" s="24">
        <v>0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24">
        <v>0</v>
      </c>
      <c r="N39" s="24">
        <v>0</v>
      </c>
    </row>
    <row r="40" spans="1:14" ht="17.25" customHeight="1" x14ac:dyDescent="0.25">
      <c r="A40" s="5" t="s">
        <v>31</v>
      </c>
      <c r="B40" s="24">
        <v>0</v>
      </c>
      <c r="C40" s="24">
        <v>0</v>
      </c>
      <c r="D40" s="24">
        <v>0</v>
      </c>
      <c r="E40" s="24">
        <v>0</v>
      </c>
      <c r="F40" s="24">
        <v>0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0</v>
      </c>
      <c r="M40" s="24">
        <v>0</v>
      </c>
      <c r="N40" s="24">
        <v>0</v>
      </c>
    </row>
    <row r="41" spans="1:14" ht="17.25" customHeight="1" x14ac:dyDescent="0.25">
      <c r="A41" s="5" t="s">
        <v>32</v>
      </c>
      <c r="B41" s="24">
        <v>0</v>
      </c>
      <c r="C41" s="24">
        <v>0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</row>
    <row r="42" spans="1:14" ht="17.25" customHeight="1" x14ac:dyDescent="0.25">
      <c r="A42" s="5" t="s">
        <v>33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</row>
    <row r="43" spans="1:14" ht="17.25" customHeight="1" x14ac:dyDescent="0.25">
      <c r="A43" s="5" t="s">
        <v>34</v>
      </c>
      <c r="B43" s="24">
        <v>0</v>
      </c>
      <c r="C43" s="24">
        <v>0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</row>
    <row r="44" spans="1:14" ht="17.25" customHeight="1" x14ac:dyDescent="0.25">
      <c r="A44" s="5" t="s">
        <v>35</v>
      </c>
      <c r="B44" s="24">
        <v>0</v>
      </c>
      <c r="C44" s="24">
        <v>0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</row>
    <row r="45" spans="1:14" ht="17.25" customHeight="1" x14ac:dyDescent="0.25">
      <c r="A45" s="3" t="s">
        <v>36</v>
      </c>
      <c r="B45" s="25">
        <f t="shared" ref="B45:N45" si="7">B46</f>
        <v>0</v>
      </c>
      <c r="C45" s="25">
        <f t="shared" si="7"/>
        <v>0</v>
      </c>
      <c r="D45" s="25">
        <f t="shared" si="7"/>
        <v>0</v>
      </c>
      <c r="E45" s="25">
        <f t="shared" si="7"/>
        <v>0</v>
      </c>
      <c r="F45" s="25">
        <f t="shared" si="7"/>
        <v>0</v>
      </c>
      <c r="G45" s="25">
        <f t="shared" si="7"/>
        <v>0</v>
      </c>
      <c r="H45" s="25">
        <f t="shared" si="7"/>
        <v>0</v>
      </c>
      <c r="I45" s="25">
        <f t="shared" si="7"/>
        <v>0</v>
      </c>
      <c r="J45" s="25">
        <f t="shared" si="7"/>
        <v>0</v>
      </c>
      <c r="K45" s="25">
        <f t="shared" si="7"/>
        <v>0</v>
      </c>
      <c r="L45" s="25">
        <f t="shared" si="7"/>
        <v>0</v>
      </c>
      <c r="M45" s="25">
        <f t="shared" si="7"/>
        <v>0</v>
      </c>
      <c r="N45" s="25">
        <f t="shared" si="7"/>
        <v>0</v>
      </c>
    </row>
    <row r="46" spans="1:14" ht="17.25" customHeight="1" x14ac:dyDescent="0.25">
      <c r="A46" s="5" t="s">
        <v>37</v>
      </c>
      <c r="B46" s="24">
        <v>0</v>
      </c>
      <c r="C46" s="24">
        <v>0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24">
        <v>0</v>
      </c>
      <c r="N46" s="24">
        <v>0</v>
      </c>
    </row>
    <row r="47" spans="1:14" ht="17.25" customHeight="1" x14ac:dyDescent="0.25">
      <c r="A47" s="5" t="s">
        <v>38</v>
      </c>
      <c r="B47" s="24">
        <v>0</v>
      </c>
      <c r="C47" s="24">
        <v>0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24">
        <v>0</v>
      </c>
      <c r="N47" s="24">
        <v>0</v>
      </c>
    </row>
    <row r="48" spans="1:14" ht="17.25" customHeight="1" x14ac:dyDescent="0.25">
      <c r="A48" s="5" t="s">
        <v>39</v>
      </c>
      <c r="B48" s="24">
        <v>0</v>
      </c>
      <c r="C48" s="24">
        <v>0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</row>
    <row r="49" spans="1:14" ht="17.25" customHeight="1" x14ac:dyDescent="0.25">
      <c r="A49" s="5" t="s">
        <v>40</v>
      </c>
      <c r="B49" s="24">
        <v>0</v>
      </c>
      <c r="C49" s="24">
        <v>0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24">
        <v>0</v>
      </c>
      <c r="N49" s="24">
        <v>0</v>
      </c>
    </row>
    <row r="50" spans="1:14" ht="17.25" customHeight="1" x14ac:dyDescent="0.25">
      <c r="A50" s="5" t="s">
        <v>41</v>
      </c>
      <c r="B50" s="24">
        <v>0</v>
      </c>
      <c r="C50" s="24">
        <v>0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24">
        <v>0</v>
      </c>
      <c r="N50" s="24">
        <v>0</v>
      </c>
    </row>
    <row r="51" spans="1:14" ht="17.25" customHeight="1" x14ac:dyDescent="0.25">
      <c r="A51" s="5" t="s">
        <v>42</v>
      </c>
      <c r="B51" s="24">
        <v>0</v>
      </c>
      <c r="C51" s="24">
        <v>0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</row>
    <row r="52" spans="1:14" ht="17.25" customHeight="1" x14ac:dyDescent="0.25">
      <c r="A52" s="3" t="s">
        <v>43</v>
      </c>
      <c r="B52" s="25">
        <f>B53</f>
        <v>0</v>
      </c>
      <c r="C52" s="25">
        <f>C53</f>
        <v>0</v>
      </c>
      <c r="D52" s="25">
        <f>D53+D60</f>
        <v>0</v>
      </c>
      <c r="E52" s="25">
        <f>E53+E57+E60</f>
        <v>0</v>
      </c>
      <c r="F52" s="25">
        <f>F54+F53</f>
        <v>0</v>
      </c>
      <c r="G52" s="25">
        <f>G54+G53+G56+G57</f>
        <v>0</v>
      </c>
      <c r="H52" s="25">
        <f>H53+H57</f>
        <v>0</v>
      </c>
      <c r="I52" s="25">
        <f>I53+I57</f>
        <v>0</v>
      </c>
      <c r="J52" s="25">
        <f>J53+J54</f>
        <v>0</v>
      </c>
      <c r="K52" s="25">
        <f>K53</f>
        <v>0</v>
      </c>
      <c r="L52" s="25">
        <f>L53+L57</f>
        <v>0</v>
      </c>
      <c r="M52" s="25">
        <f>M53+M54+M57</f>
        <v>0</v>
      </c>
      <c r="N52" s="25">
        <f t="shared" ref="N52:N57" si="8">SUM(B52:M52)</f>
        <v>0</v>
      </c>
    </row>
    <row r="53" spans="1:14" ht="17.25" customHeight="1" x14ac:dyDescent="0.25">
      <c r="A53" s="5" t="s">
        <v>44</v>
      </c>
      <c r="B53" s="24">
        <v>0</v>
      </c>
      <c r="C53" s="24">
        <v>0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f t="shared" si="8"/>
        <v>0</v>
      </c>
    </row>
    <row r="54" spans="1:14" ht="17.25" customHeight="1" x14ac:dyDescent="0.25">
      <c r="A54" s="5" t="s">
        <v>45</v>
      </c>
      <c r="B54" s="24">
        <v>0</v>
      </c>
      <c r="C54" s="24">
        <v>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24">
        <v>0</v>
      </c>
      <c r="N54" s="24">
        <f t="shared" si="8"/>
        <v>0</v>
      </c>
    </row>
    <row r="55" spans="1:14" ht="17.25" customHeight="1" x14ac:dyDescent="0.25">
      <c r="A55" s="5" t="s">
        <v>46</v>
      </c>
      <c r="B55" s="24">
        <v>0</v>
      </c>
      <c r="C55" s="24">
        <v>0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f t="shared" si="8"/>
        <v>0</v>
      </c>
    </row>
    <row r="56" spans="1:14" ht="17.25" customHeight="1" x14ac:dyDescent="0.25">
      <c r="A56" s="5" t="s">
        <v>47</v>
      </c>
      <c r="B56" s="24">
        <v>0</v>
      </c>
      <c r="C56" s="24">
        <v>0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v>0</v>
      </c>
      <c r="N56" s="24">
        <f t="shared" si="8"/>
        <v>0</v>
      </c>
    </row>
    <row r="57" spans="1:14" ht="17.25" customHeight="1" x14ac:dyDescent="0.25">
      <c r="A57" s="5" t="s">
        <v>48</v>
      </c>
      <c r="B57" s="24">
        <v>0</v>
      </c>
      <c r="C57" s="24">
        <v>0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f t="shared" si="8"/>
        <v>0</v>
      </c>
    </row>
    <row r="58" spans="1:14" ht="17.25" customHeight="1" x14ac:dyDescent="0.25">
      <c r="A58" s="5" t="s">
        <v>49</v>
      </c>
      <c r="B58" s="24">
        <v>0</v>
      </c>
      <c r="C58" s="24">
        <v>0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0</v>
      </c>
      <c r="J58" s="24">
        <v>0</v>
      </c>
      <c r="K58" s="24">
        <v>0</v>
      </c>
      <c r="L58" s="24">
        <v>0</v>
      </c>
      <c r="M58" s="24">
        <v>0</v>
      </c>
      <c r="N58" s="24">
        <f t="shared" ref="N58:N61" si="9">SUM(B58:M58)</f>
        <v>0</v>
      </c>
    </row>
    <row r="59" spans="1:14" ht="17.25" customHeight="1" x14ac:dyDescent="0.25">
      <c r="A59" s="5" t="s">
        <v>50</v>
      </c>
      <c r="B59" s="24">
        <v>0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24">
        <v>0</v>
      </c>
      <c r="J59" s="24">
        <v>0</v>
      </c>
      <c r="K59" s="24">
        <v>0</v>
      </c>
      <c r="L59" s="24">
        <v>0</v>
      </c>
      <c r="M59" s="24">
        <v>0</v>
      </c>
      <c r="N59" s="24">
        <f t="shared" si="9"/>
        <v>0</v>
      </c>
    </row>
    <row r="60" spans="1:14" ht="17.25" customHeight="1" x14ac:dyDescent="0.25">
      <c r="A60" s="5" t="s">
        <v>51</v>
      </c>
      <c r="B60" s="24">
        <v>0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24">
        <v>0</v>
      </c>
      <c r="M60" s="24">
        <v>0</v>
      </c>
      <c r="N60" s="24">
        <f t="shared" si="9"/>
        <v>0</v>
      </c>
    </row>
    <row r="61" spans="1:14" ht="17.25" customHeight="1" x14ac:dyDescent="0.25">
      <c r="A61" s="5" t="s">
        <v>52</v>
      </c>
      <c r="B61" s="24">
        <v>0</v>
      </c>
      <c r="C61" s="24">
        <v>0</v>
      </c>
      <c r="D61" s="24">
        <v>0</v>
      </c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f t="shared" si="9"/>
        <v>0</v>
      </c>
    </row>
    <row r="62" spans="1:14" ht="17.25" customHeight="1" x14ac:dyDescent="0.25">
      <c r="A62" s="3" t="s">
        <v>53</v>
      </c>
      <c r="B62" s="25">
        <f t="shared" ref="B62:N62" si="10">B63</f>
        <v>0</v>
      </c>
      <c r="C62" s="25">
        <f t="shared" si="10"/>
        <v>0</v>
      </c>
      <c r="D62" s="25">
        <f t="shared" si="10"/>
        <v>0</v>
      </c>
      <c r="E62" s="25">
        <f t="shared" si="10"/>
        <v>0</v>
      </c>
      <c r="F62" s="25">
        <f t="shared" si="10"/>
        <v>0</v>
      </c>
      <c r="G62" s="25">
        <f t="shared" si="10"/>
        <v>0</v>
      </c>
      <c r="H62" s="25">
        <f t="shared" si="10"/>
        <v>0</v>
      </c>
      <c r="I62" s="25">
        <f t="shared" si="10"/>
        <v>0</v>
      </c>
      <c r="J62" s="25">
        <f t="shared" si="10"/>
        <v>0</v>
      </c>
      <c r="K62" s="25">
        <f t="shared" si="10"/>
        <v>0</v>
      </c>
      <c r="L62" s="25">
        <f t="shared" si="10"/>
        <v>0</v>
      </c>
      <c r="M62" s="25">
        <f t="shared" si="10"/>
        <v>0</v>
      </c>
      <c r="N62" s="25">
        <f t="shared" si="10"/>
        <v>0</v>
      </c>
    </row>
    <row r="63" spans="1:14" ht="17.25" customHeight="1" x14ac:dyDescent="0.25">
      <c r="A63" s="5" t="s">
        <v>54</v>
      </c>
      <c r="B63" s="24">
        <v>0</v>
      </c>
      <c r="C63" s="24">
        <v>0</v>
      </c>
      <c r="D63" s="24">
        <v>0</v>
      </c>
      <c r="E63" s="24">
        <v>0</v>
      </c>
      <c r="F63" s="24">
        <v>0</v>
      </c>
      <c r="G63" s="24">
        <v>0</v>
      </c>
      <c r="H63" s="24">
        <v>0</v>
      </c>
      <c r="I63" s="24">
        <v>0</v>
      </c>
      <c r="J63" s="24">
        <v>0</v>
      </c>
      <c r="K63" s="24">
        <v>0</v>
      </c>
      <c r="L63" s="24">
        <v>0</v>
      </c>
      <c r="M63" s="24">
        <v>0</v>
      </c>
      <c r="N63" s="24">
        <v>0</v>
      </c>
    </row>
    <row r="64" spans="1:14" ht="17.25" customHeight="1" x14ac:dyDescent="0.25">
      <c r="A64" s="5" t="s">
        <v>55</v>
      </c>
      <c r="B64" s="24">
        <v>0</v>
      </c>
      <c r="C64" s="24">
        <v>0</v>
      </c>
      <c r="D64" s="24">
        <v>0</v>
      </c>
      <c r="E64" s="24">
        <v>0</v>
      </c>
      <c r="F64" s="24">
        <v>0</v>
      </c>
      <c r="G64" s="24">
        <v>0</v>
      </c>
      <c r="H64" s="24">
        <v>0</v>
      </c>
      <c r="I64" s="24">
        <v>0</v>
      </c>
      <c r="J64" s="24">
        <v>0</v>
      </c>
      <c r="K64" s="24">
        <v>0</v>
      </c>
      <c r="L64" s="24">
        <v>0</v>
      </c>
      <c r="M64" s="24">
        <v>0</v>
      </c>
      <c r="N64" s="24">
        <v>0</v>
      </c>
    </row>
    <row r="65" spans="1:14" ht="17.25" customHeight="1" x14ac:dyDescent="0.25">
      <c r="A65" s="5" t="s">
        <v>56</v>
      </c>
      <c r="B65" s="24">
        <v>0</v>
      </c>
      <c r="C65" s="24">
        <v>0</v>
      </c>
      <c r="D65" s="24">
        <v>0</v>
      </c>
      <c r="E65" s="24">
        <v>0</v>
      </c>
      <c r="F65" s="24">
        <v>0</v>
      </c>
      <c r="G65" s="24">
        <v>0</v>
      </c>
      <c r="H65" s="24">
        <v>0</v>
      </c>
      <c r="I65" s="24">
        <v>0</v>
      </c>
      <c r="J65" s="24">
        <v>0</v>
      </c>
      <c r="K65" s="24">
        <v>0</v>
      </c>
      <c r="L65" s="24">
        <v>0</v>
      </c>
      <c r="M65" s="24">
        <v>0</v>
      </c>
      <c r="N65" s="24">
        <v>0</v>
      </c>
    </row>
    <row r="66" spans="1:14" ht="17.25" customHeight="1" x14ac:dyDescent="0.25">
      <c r="A66" s="5" t="s">
        <v>57</v>
      </c>
      <c r="B66" s="24">
        <v>0</v>
      </c>
      <c r="C66" s="24">
        <v>0</v>
      </c>
      <c r="D66" s="24">
        <v>0</v>
      </c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</row>
    <row r="67" spans="1:14" ht="17.25" customHeight="1" x14ac:dyDescent="0.25">
      <c r="A67" s="3" t="s">
        <v>58</v>
      </c>
      <c r="B67" s="25">
        <v>0</v>
      </c>
      <c r="C67" s="25">
        <v>0</v>
      </c>
      <c r="D67" s="25">
        <v>0</v>
      </c>
      <c r="E67" s="25">
        <v>0</v>
      </c>
      <c r="F67" s="25">
        <v>0</v>
      </c>
      <c r="G67" s="25">
        <v>0</v>
      </c>
      <c r="H67" s="25">
        <v>0</v>
      </c>
      <c r="I67" s="25">
        <v>0</v>
      </c>
      <c r="J67" s="25">
        <v>0</v>
      </c>
      <c r="K67" s="25">
        <v>0</v>
      </c>
      <c r="L67" s="25">
        <v>0</v>
      </c>
      <c r="M67" s="25">
        <v>0</v>
      </c>
      <c r="N67" s="25">
        <v>0</v>
      </c>
    </row>
    <row r="68" spans="1:14" ht="17.25" customHeight="1" x14ac:dyDescent="0.25">
      <c r="A68" s="5" t="s">
        <v>59</v>
      </c>
      <c r="B68" s="24">
        <v>0</v>
      </c>
      <c r="C68" s="24">
        <v>0</v>
      </c>
      <c r="D68" s="24">
        <v>0</v>
      </c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0</v>
      </c>
      <c r="K68" s="24">
        <v>0</v>
      </c>
      <c r="L68" s="24">
        <v>0</v>
      </c>
      <c r="M68" s="24">
        <v>0</v>
      </c>
      <c r="N68" s="24">
        <v>0</v>
      </c>
    </row>
    <row r="69" spans="1:14" ht="17.25" customHeight="1" x14ac:dyDescent="0.25">
      <c r="A69" s="5" t="s">
        <v>60</v>
      </c>
      <c r="B69" s="24">
        <v>0</v>
      </c>
      <c r="C69" s="24">
        <v>0</v>
      </c>
      <c r="D69" s="24">
        <v>0</v>
      </c>
      <c r="E69" s="24">
        <v>0</v>
      </c>
      <c r="F69" s="24">
        <v>0</v>
      </c>
      <c r="G69" s="24">
        <v>0</v>
      </c>
      <c r="H69" s="24">
        <v>0</v>
      </c>
      <c r="I69" s="24">
        <v>0</v>
      </c>
      <c r="J69" s="24">
        <v>0</v>
      </c>
      <c r="K69" s="24">
        <v>0</v>
      </c>
      <c r="L69" s="24">
        <v>0</v>
      </c>
      <c r="M69" s="24">
        <v>0</v>
      </c>
      <c r="N69" s="24">
        <v>0</v>
      </c>
    </row>
    <row r="70" spans="1:14" ht="17.25" customHeight="1" x14ac:dyDescent="0.25">
      <c r="A70" s="3" t="s">
        <v>61</v>
      </c>
      <c r="B70" s="25">
        <v>0</v>
      </c>
      <c r="C70" s="25">
        <v>0</v>
      </c>
      <c r="D70" s="25">
        <v>0</v>
      </c>
      <c r="E70" s="25">
        <v>0</v>
      </c>
      <c r="F70" s="25">
        <v>0</v>
      </c>
      <c r="G70" s="25">
        <v>0</v>
      </c>
      <c r="H70" s="25">
        <v>0</v>
      </c>
      <c r="I70" s="25">
        <v>0</v>
      </c>
      <c r="J70" s="25">
        <v>0</v>
      </c>
      <c r="K70" s="25">
        <v>0</v>
      </c>
      <c r="L70" s="25">
        <v>0</v>
      </c>
      <c r="M70" s="25">
        <v>0</v>
      </c>
      <c r="N70" s="25">
        <v>0</v>
      </c>
    </row>
    <row r="71" spans="1:14" ht="17.25" customHeight="1" x14ac:dyDescent="0.25">
      <c r="A71" s="5" t="s">
        <v>62</v>
      </c>
      <c r="B71" s="24">
        <v>0</v>
      </c>
      <c r="C71" s="24">
        <v>0</v>
      </c>
      <c r="D71" s="24">
        <v>0</v>
      </c>
      <c r="E71" s="24">
        <v>0</v>
      </c>
      <c r="F71" s="24">
        <v>0</v>
      </c>
      <c r="G71" s="24">
        <v>0</v>
      </c>
      <c r="H71" s="24">
        <v>0</v>
      </c>
      <c r="I71" s="24">
        <v>0</v>
      </c>
      <c r="J71" s="24">
        <v>0</v>
      </c>
      <c r="K71" s="24">
        <v>0</v>
      </c>
      <c r="L71" s="24">
        <v>0</v>
      </c>
      <c r="M71" s="24">
        <v>0</v>
      </c>
      <c r="N71" s="24">
        <v>0</v>
      </c>
    </row>
    <row r="72" spans="1:14" ht="17.25" customHeight="1" x14ac:dyDescent="0.25">
      <c r="A72" s="5" t="s">
        <v>63</v>
      </c>
      <c r="B72" s="24">
        <v>0</v>
      </c>
      <c r="C72" s="24">
        <v>0</v>
      </c>
      <c r="D72" s="24">
        <v>0</v>
      </c>
      <c r="E72" s="24">
        <v>0</v>
      </c>
      <c r="F72" s="24">
        <v>0</v>
      </c>
      <c r="G72" s="24">
        <v>0</v>
      </c>
      <c r="H72" s="24">
        <v>0</v>
      </c>
      <c r="I72" s="24">
        <v>0</v>
      </c>
      <c r="J72" s="24">
        <v>0</v>
      </c>
      <c r="K72" s="24">
        <v>0</v>
      </c>
      <c r="L72" s="24">
        <v>0</v>
      </c>
      <c r="M72" s="24">
        <v>0</v>
      </c>
      <c r="N72" s="24">
        <v>0</v>
      </c>
    </row>
    <row r="73" spans="1:14" ht="17.25" customHeight="1" x14ac:dyDescent="0.25">
      <c r="A73" s="5" t="s">
        <v>64</v>
      </c>
      <c r="B73" s="24">
        <v>0</v>
      </c>
      <c r="C73" s="24">
        <v>0</v>
      </c>
      <c r="D73" s="24">
        <v>0</v>
      </c>
      <c r="E73" s="24">
        <v>0</v>
      </c>
      <c r="F73" s="24">
        <v>0</v>
      </c>
      <c r="G73" s="24">
        <v>0</v>
      </c>
      <c r="H73" s="24">
        <v>0</v>
      </c>
      <c r="I73" s="24">
        <v>0</v>
      </c>
      <c r="J73" s="24">
        <v>0</v>
      </c>
      <c r="K73" s="24">
        <v>0</v>
      </c>
      <c r="L73" s="24">
        <v>0</v>
      </c>
      <c r="M73" s="24">
        <v>0</v>
      </c>
      <c r="N73" s="24">
        <v>0</v>
      </c>
    </row>
    <row r="74" spans="1:14" ht="17.25" customHeight="1" x14ac:dyDescent="0.25">
      <c r="A74" s="1" t="s">
        <v>67</v>
      </c>
      <c r="B74" s="25">
        <v>0</v>
      </c>
      <c r="C74" s="25">
        <v>0</v>
      </c>
      <c r="D74" s="25">
        <v>0</v>
      </c>
      <c r="E74" s="25">
        <v>0</v>
      </c>
      <c r="F74" s="25">
        <v>0</v>
      </c>
      <c r="G74" s="25">
        <v>0</v>
      </c>
      <c r="H74" s="25">
        <v>0</v>
      </c>
      <c r="I74" s="25">
        <v>0</v>
      </c>
      <c r="J74" s="25">
        <v>0</v>
      </c>
      <c r="K74" s="25">
        <v>0</v>
      </c>
      <c r="L74" s="25">
        <v>0</v>
      </c>
      <c r="M74" s="25">
        <v>0</v>
      </c>
      <c r="N74" s="25">
        <v>0</v>
      </c>
    </row>
    <row r="75" spans="1:14" ht="17.25" customHeight="1" x14ac:dyDescent="0.25">
      <c r="A75" s="3" t="s">
        <v>68</v>
      </c>
      <c r="B75" s="25">
        <v>0</v>
      </c>
      <c r="C75" s="25">
        <v>0</v>
      </c>
      <c r="D75" s="25">
        <v>0</v>
      </c>
      <c r="E75" s="25">
        <v>0</v>
      </c>
      <c r="F75" s="25">
        <v>0</v>
      </c>
      <c r="G75" s="25">
        <v>0</v>
      </c>
      <c r="H75" s="25">
        <v>0</v>
      </c>
      <c r="I75" s="25">
        <v>0</v>
      </c>
      <c r="J75" s="25">
        <v>0</v>
      </c>
      <c r="K75" s="25">
        <v>0</v>
      </c>
      <c r="L75" s="25">
        <v>0</v>
      </c>
      <c r="M75" s="25">
        <v>0</v>
      </c>
      <c r="N75" s="25">
        <v>0</v>
      </c>
    </row>
    <row r="76" spans="1:14" ht="17.25" customHeight="1" x14ac:dyDescent="0.25">
      <c r="A76" s="5" t="s">
        <v>69</v>
      </c>
      <c r="B76" s="24">
        <v>0</v>
      </c>
      <c r="C76" s="24">
        <v>0</v>
      </c>
      <c r="D76" s="24">
        <v>0</v>
      </c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</row>
    <row r="77" spans="1:14" ht="17.25" customHeight="1" x14ac:dyDescent="0.25">
      <c r="A77" s="5" t="s">
        <v>70</v>
      </c>
      <c r="B77" s="24">
        <v>0</v>
      </c>
      <c r="C77" s="24">
        <v>0</v>
      </c>
      <c r="D77" s="24">
        <v>0</v>
      </c>
      <c r="E77" s="24">
        <v>0</v>
      </c>
      <c r="F77" s="24">
        <v>0</v>
      </c>
      <c r="G77" s="24">
        <v>0</v>
      </c>
      <c r="H77" s="24">
        <v>0</v>
      </c>
      <c r="I77" s="24">
        <v>0</v>
      </c>
      <c r="J77" s="24">
        <v>0</v>
      </c>
      <c r="K77" s="24">
        <v>0</v>
      </c>
      <c r="L77" s="24">
        <v>0</v>
      </c>
      <c r="M77" s="24">
        <v>0</v>
      </c>
      <c r="N77" s="24">
        <v>0</v>
      </c>
    </row>
    <row r="78" spans="1:14" ht="17.25" customHeight="1" x14ac:dyDescent="0.25">
      <c r="A78" s="3" t="s">
        <v>71</v>
      </c>
      <c r="B78" s="25">
        <v>0</v>
      </c>
      <c r="C78" s="25">
        <v>0</v>
      </c>
      <c r="D78" s="25">
        <v>0</v>
      </c>
      <c r="E78" s="25">
        <v>0</v>
      </c>
      <c r="F78" s="25">
        <v>0</v>
      </c>
      <c r="G78" s="25">
        <v>0</v>
      </c>
      <c r="H78" s="25">
        <v>0</v>
      </c>
      <c r="I78" s="25">
        <v>0</v>
      </c>
      <c r="J78" s="25">
        <v>0</v>
      </c>
      <c r="K78" s="25">
        <v>0</v>
      </c>
      <c r="L78" s="25">
        <v>0</v>
      </c>
      <c r="M78" s="25">
        <v>0</v>
      </c>
      <c r="N78" s="25">
        <v>0</v>
      </c>
    </row>
    <row r="79" spans="1:14" ht="17.25" customHeight="1" x14ac:dyDescent="0.25">
      <c r="A79" s="5" t="s">
        <v>72</v>
      </c>
      <c r="B79" s="24">
        <v>0</v>
      </c>
      <c r="C79" s="24">
        <v>0</v>
      </c>
      <c r="D79" s="24">
        <v>0</v>
      </c>
      <c r="E79" s="24">
        <v>0</v>
      </c>
      <c r="F79" s="24">
        <v>0</v>
      </c>
      <c r="G79" s="24">
        <v>0</v>
      </c>
      <c r="H79" s="24">
        <v>0</v>
      </c>
      <c r="I79" s="24">
        <v>0</v>
      </c>
      <c r="J79" s="24">
        <v>0</v>
      </c>
      <c r="K79" s="24">
        <v>0</v>
      </c>
      <c r="L79" s="24">
        <v>0</v>
      </c>
      <c r="M79" s="24">
        <v>0</v>
      </c>
      <c r="N79" s="24">
        <v>0</v>
      </c>
    </row>
    <row r="80" spans="1:14" ht="17.25" customHeight="1" x14ac:dyDescent="0.25">
      <c r="A80" s="5" t="s">
        <v>73</v>
      </c>
      <c r="B80" s="24">
        <v>0</v>
      </c>
      <c r="C80" s="24">
        <v>0</v>
      </c>
      <c r="D80" s="24">
        <v>0</v>
      </c>
      <c r="E80" s="24">
        <v>0</v>
      </c>
      <c r="F80" s="24">
        <v>0</v>
      </c>
      <c r="G80" s="24">
        <v>0</v>
      </c>
      <c r="H80" s="24">
        <v>0</v>
      </c>
      <c r="I80" s="24">
        <v>0</v>
      </c>
      <c r="J80" s="24">
        <v>0</v>
      </c>
      <c r="K80" s="24">
        <v>0</v>
      </c>
      <c r="L80" s="24">
        <v>0</v>
      </c>
      <c r="M80" s="24">
        <v>0</v>
      </c>
      <c r="N80" s="24">
        <v>0</v>
      </c>
    </row>
    <row r="81" spans="1:14" ht="17.25" customHeight="1" x14ac:dyDescent="0.25">
      <c r="A81" s="3" t="s">
        <v>74</v>
      </c>
      <c r="B81" s="25">
        <v>0</v>
      </c>
      <c r="C81" s="25">
        <v>0</v>
      </c>
      <c r="D81" s="25">
        <v>0</v>
      </c>
      <c r="E81" s="25">
        <v>0</v>
      </c>
      <c r="F81" s="25">
        <v>0</v>
      </c>
      <c r="G81" s="25">
        <v>0</v>
      </c>
      <c r="H81" s="25">
        <v>0</v>
      </c>
      <c r="I81" s="25">
        <v>0</v>
      </c>
      <c r="J81" s="25">
        <v>0</v>
      </c>
      <c r="K81" s="25">
        <v>0</v>
      </c>
      <c r="L81" s="25">
        <v>0</v>
      </c>
      <c r="M81" s="25">
        <v>0</v>
      </c>
      <c r="N81" s="25">
        <v>0</v>
      </c>
    </row>
    <row r="82" spans="1:14" ht="17.25" customHeight="1" x14ac:dyDescent="0.25">
      <c r="A82" s="5" t="s">
        <v>75</v>
      </c>
      <c r="B82" s="24">
        <v>0</v>
      </c>
      <c r="C82" s="24">
        <v>0</v>
      </c>
      <c r="D82" s="24">
        <v>0</v>
      </c>
      <c r="E82" s="24">
        <v>0</v>
      </c>
      <c r="F82" s="24">
        <v>0</v>
      </c>
      <c r="G82" s="24">
        <v>0</v>
      </c>
      <c r="H82" s="24">
        <v>0</v>
      </c>
      <c r="I82" s="24">
        <v>0</v>
      </c>
      <c r="J82" s="24">
        <v>0</v>
      </c>
      <c r="K82" s="24">
        <v>0</v>
      </c>
      <c r="L82" s="24">
        <v>0</v>
      </c>
      <c r="M82" s="24">
        <v>0</v>
      </c>
      <c r="N82" s="24">
        <v>0</v>
      </c>
    </row>
    <row r="83" spans="1:14" x14ac:dyDescent="0.25">
      <c r="A83" s="9" t="s">
        <v>65</v>
      </c>
      <c r="B83" s="26">
        <f>B10+B16+B52+B26</f>
        <v>21141047.48</v>
      </c>
      <c r="C83" s="26">
        <f>C52+C16+C10+C26</f>
        <v>0</v>
      </c>
      <c r="D83" s="26">
        <f>D52+D16+D10+D26+D36</f>
        <v>0</v>
      </c>
      <c r="E83" s="26">
        <f>E52+E16+E10+E26</f>
        <v>0</v>
      </c>
      <c r="F83" s="26">
        <f>F52+F16+F10+F26</f>
        <v>0</v>
      </c>
      <c r="G83" s="26">
        <f>G52+G16+G10+G26</f>
        <v>0</v>
      </c>
      <c r="H83" s="26">
        <f>H52+H16+H10+H26</f>
        <v>0</v>
      </c>
      <c r="I83" s="26">
        <f>I52+I26+I16+I10</f>
        <v>0</v>
      </c>
      <c r="J83" s="26">
        <f>J52+J26+J16+J10</f>
        <v>0</v>
      </c>
      <c r="K83" s="26">
        <f>K52+K16+K10+K26</f>
        <v>0</v>
      </c>
      <c r="L83" s="26">
        <f>L52+L16+L10+L26</f>
        <v>0</v>
      </c>
      <c r="M83" s="26">
        <f>M10+M16+M52+M26</f>
        <v>0</v>
      </c>
      <c r="N83" s="26">
        <f>N52+N26+N16+N10+N36</f>
        <v>21141047.48</v>
      </c>
    </row>
    <row r="84" spans="1:14" x14ac:dyDescent="0.25">
      <c r="A84" s="38" t="s">
        <v>110</v>
      </c>
    </row>
    <row r="85" spans="1:14" x14ac:dyDescent="0.25">
      <c r="A85" s="37"/>
    </row>
    <row r="86" spans="1:14" ht="18.75" x14ac:dyDescent="0.3">
      <c r="A86" s="31" t="s">
        <v>101</v>
      </c>
      <c r="B86" s="30"/>
      <c r="C86" s="30"/>
      <c r="D86" s="30"/>
      <c r="E86" s="31" t="s">
        <v>102</v>
      </c>
      <c r="G86" s="32"/>
      <c r="I86" s="33"/>
      <c r="J86" s="30"/>
    </row>
    <row r="87" spans="1:14" ht="47.25" customHeight="1" x14ac:dyDescent="0.3">
      <c r="A87" s="34" t="s">
        <v>103</v>
      </c>
      <c r="B87" s="32"/>
      <c r="C87" s="30"/>
      <c r="D87" s="30"/>
      <c r="E87" s="34" t="s">
        <v>103</v>
      </c>
      <c r="G87" s="34"/>
      <c r="H87" s="30"/>
      <c r="I87" s="30"/>
      <c r="J87" s="30"/>
    </row>
    <row r="88" spans="1:14" ht="18.75" x14ac:dyDescent="0.3">
      <c r="A88" s="32" t="s">
        <v>104</v>
      </c>
      <c r="B88" s="32"/>
      <c r="C88" s="30"/>
      <c r="D88" s="30"/>
      <c r="E88" s="32" t="s">
        <v>107</v>
      </c>
      <c r="F88" s="36"/>
      <c r="G88" s="40" t="s">
        <v>111</v>
      </c>
      <c r="H88" s="36"/>
      <c r="I88" s="36"/>
      <c r="J88" s="30"/>
    </row>
    <row r="89" spans="1:14" ht="18.75" x14ac:dyDescent="0.3">
      <c r="A89" s="32" t="s">
        <v>105</v>
      </c>
      <c r="B89" s="32"/>
      <c r="C89" s="30"/>
      <c r="D89" s="30"/>
      <c r="E89" s="32" t="s">
        <v>108</v>
      </c>
      <c r="G89" s="32"/>
      <c r="H89" s="30"/>
      <c r="I89" s="30"/>
      <c r="J89" s="30"/>
    </row>
    <row r="90" spans="1:14" ht="18.75" x14ac:dyDescent="0.3">
      <c r="C90" s="30"/>
      <c r="D90" s="30"/>
      <c r="E90" s="30"/>
      <c r="G90" s="30"/>
      <c r="H90" s="30"/>
      <c r="I90" s="30"/>
      <c r="J90" s="30"/>
    </row>
    <row r="91" spans="1:14" ht="18.75" x14ac:dyDescent="0.25">
      <c r="A91" s="32"/>
    </row>
  </sheetData>
  <mergeCells count="5">
    <mergeCell ref="A3:N3"/>
    <mergeCell ref="A4:N4"/>
    <mergeCell ref="A5:N5"/>
    <mergeCell ref="A6:N6"/>
    <mergeCell ref="A2:N2"/>
  </mergeCells>
  <pageMargins left="0.11811023622047245" right="0.11811023622047245" top="0.15748031496062992" bottom="0.19685039370078741" header="0.31496062992125984" footer="0.31496062992125984"/>
  <pageSetup scale="6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P1 Presupuesto Aprobado</vt:lpstr>
      <vt:lpstr>P2 Presupuesto Aprobado-Ejec </vt:lpstr>
      <vt:lpstr>P3 Ejecucion </vt:lpstr>
      <vt:lpstr>'P2 Presupuesto Aprobado-Ejec '!Print_Titles</vt:lpstr>
      <vt:lpstr>'P3 Ejecucion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Graciela Reyes Sanchez</cp:lastModifiedBy>
  <cp:lastPrinted>2026-02-05T15:16:39Z</cp:lastPrinted>
  <dcterms:created xsi:type="dcterms:W3CDTF">2021-07-29T18:58:50Z</dcterms:created>
  <dcterms:modified xsi:type="dcterms:W3CDTF">2026-02-05T15:18:11Z</dcterms:modified>
</cp:coreProperties>
</file>