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G:\División MyE PPP\Planficación 2025\Alineación POA - PRESUPUESTO - PACC\"/>
    </mc:Choice>
  </mc:AlternateContent>
  <xr:revisionPtr revIDLastSave="0" documentId="13_ncr:1_{EC73624A-D28F-4FE9-AE7F-6D2C6328BA74}" xr6:coauthVersionLast="47" xr6:coauthVersionMax="47" xr10:uidLastSave="{00000000-0000-0000-0000-000000000000}"/>
  <bookViews>
    <workbookView xWindow="-120" yWindow="-120" windowWidth="29040" windowHeight="15840" tabRatio="933" activeTab="2" xr2:uid="{CBB9C4FF-366E-4388-B3F4-A726DFD9C9C1}"/>
  </bookViews>
  <sheets>
    <sheet name="Introducción" sheetId="25" r:id="rId1"/>
    <sheet name="Marco Estratégico" sheetId="26" r:id="rId2"/>
    <sheet name="POA Análisis" sheetId="70" r:id="rId3"/>
    <sheet name="POA Operaciones" sheetId="1" r:id="rId4"/>
    <sheet name="Presupuesto Operaciones" sheetId="2" state="hidden" r:id="rId5"/>
    <sheet name=" POA Revisión y Control Dato" sheetId="65" r:id="rId6"/>
    <sheet name="Presupuesto Revisión y Control " sheetId="4" state="hidden" r:id="rId7"/>
    <sheet name="POA Cartografía " sheetId="66" r:id="rId8"/>
    <sheet name="Presupuesto Cartografía" sheetId="55" state="hidden" r:id="rId9"/>
    <sheet name="POA Adm. y Financiero" sheetId="68" r:id="rId10"/>
    <sheet name="Presupuesto Adm. y Financiero" sheetId="60" r:id="rId11"/>
    <sheet name="POA Calidad en la Gestión" sheetId="79" r:id="rId12"/>
    <sheet name="Presupuesto Calidad en la Gest" sheetId="35" state="hidden" r:id="rId13"/>
    <sheet name="Presupuesto Comunicaciones " sheetId="57" state="hidden" r:id="rId14"/>
    <sheet name="POA Comunicaciones " sheetId="71" r:id="rId15"/>
    <sheet name="POA Recursos Humanos" sheetId="78" r:id="rId16"/>
    <sheet name="Presupuesto Recursos Humanos" sheetId="80" r:id="rId17"/>
    <sheet name="POA Juridico" sheetId="63" r:id="rId18"/>
    <sheet name="Presupuesto Juridico" sheetId="42" state="hidden" r:id="rId19"/>
    <sheet name="POA TIC" sheetId="77" r:id="rId20"/>
    <sheet name="Presupuesto TIC " sheetId="74" r:id="rId21"/>
    <sheet name="Presupuesto Planificación y D" sheetId="24" state="hidden" r:id="rId22"/>
    <sheet name="POA Planificación y Desarrollo" sheetId="72" r:id="rId23"/>
    <sheet name="Presupuesto por Programatica" sheetId="28" r:id="rId24"/>
    <sheet name="Presupuesto Aprobado" sheetId="76" r:id="rId25"/>
    <sheet name="Presupuesto POA general 2025" sheetId="82" r:id="rId26"/>
  </sheets>
  <definedNames>
    <definedName name="_xlnm._FilterDatabase" localSheetId="10" hidden="1">'Presupuesto Adm. y Financiero'!$A$22:$W$51</definedName>
    <definedName name="_xlnm._FilterDatabase" localSheetId="13" hidden="1">'Presupuesto Comunicaciones '!$A$22:$V$37</definedName>
    <definedName name="_xlnm._FilterDatabase" localSheetId="25" hidden="1">'Presupuesto POA general 2025'!$A$20:$V$64</definedName>
    <definedName name="_xlnm._FilterDatabase" localSheetId="16" hidden="1">'Presupuesto Recursos Humanos'!$A$22:$V$28</definedName>
    <definedName name="_xlnm._FilterDatabase" localSheetId="20" hidden="1">'Presupuesto TIC '!$A$24:$V$37</definedName>
    <definedName name="Beg_Bal">#REF!</definedName>
    <definedName name="Cum_Int">#REF!</definedName>
    <definedName name="Data">#REF!</definedName>
    <definedName name="End_Bal">#REF!</definedName>
    <definedName name="Extra_Pay">#REF!</definedName>
    <definedName name="Full_Print">#REF!</definedName>
    <definedName name="Header_Row">ROW(#REF!)</definedName>
    <definedName name="Int">#REF!</definedName>
    <definedName name="Interest_Rate">#REF!</definedName>
    <definedName name="Last_Row" localSheetId="11">IF('POA Calidad en la Gestión'!Values_Entered,Header_Row+'POA Calidad en la Gestión'!Number_of_Payments,Header_Row)</definedName>
    <definedName name="Last_Row" localSheetId="14">IF('POA Comunicaciones '!Values_Entered,Header_Row+'POA Comunicaciones '!Number_of_Payments,Header_Row)</definedName>
    <definedName name="Last_Row" localSheetId="22">IF('POA Planificación y Desarrollo'!Values_Entered,Header_Row+'POA Planificación y Desarrollo'!Number_of_Payments,Header_Row)</definedName>
    <definedName name="Last_Row" localSheetId="25">IF('Presupuesto POA general 2025'!Values_Entered,[0]!Header_Row+'Presupuesto POA general 2025'!Number_of_Payments,[0]!Header_Row)</definedName>
    <definedName name="Last_Row" localSheetId="16">IF('Presupuesto Recursos Humanos'!Values_Entered,Header_Row+'Presupuesto Recursos Humanos'!Number_of_Payments,Header_Row)</definedName>
    <definedName name="Last_Row" localSheetId="20">IF('Presupuesto TIC '!Values_Entered,Header_Row+'Presupuesto TIC '!Number_of_Payments,Header_Row)</definedName>
    <definedName name="Last_Row">IF(Values_Entered,Header_Row+Number_of_Payments,Header_Row)</definedName>
    <definedName name="Loan_Amount">#REF!</definedName>
    <definedName name="Loan_Start">#REF!</definedName>
    <definedName name="Loan_Years">#REF!</definedName>
    <definedName name="Num_Pmt_Per_Year">#REF!</definedName>
    <definedName name="Number_of_Payments" localSheetId="11">MATCH(0.01,End_Bal,-1)+1</definedName>
    <definedName name="Number_of_Payments" localSheetId="14">MATCH(0.01,End_Bal,-1)+1</definedName>
    <definedName name="Number_of_Payments" localSheetId="22">MATCH(0.01,End_Bal,-1)+1</definedName>
    <definedName name="Number_of_Payments" localSheetId="25">MATCH(0.01,[0]!End_Bal,-1)+1</definedName>
    <definedName name="Number_of_Payments" localSheetId="16">MATCH(0.01,End_Bal,-1)+1</definedName>
    <definedName name="Number_of_Payments" localSheetId="20">MATCH(0.01,End_Bal,-1)+1</definedName>
    <definedName name="Number_of_Payments">MATCH(0.01,End_Bal,-1)+1</definedName>
    <definedName name="Pay_Date">#REF!</definedName>
    <definedName name="Pay_Num">#REF!</definedName>
    <definedName name="Payment_Date" localSheetId="11">DATE(YEAR(Loan_Start),MONTH(Loan_Start)+Payment_Number,DAY(Loan_Start))</definedName>
    <definedName name="Payment_Date" localSheetId="14">DATE(YEAR(Loan_Start),MONTH(Loan_Start)+Payment_Number,DAY(Loan_Start))</definedName>
    <definedName name="Payment_Date" localSheetId="22">DATE(YEAR(Loan_Start),MONTH(Loan_Start)+Payment_Number,DAY(Loan_Start))</definedName>
    <definedName name="Payment_Date" localSheetId="25">DATE(YEAR([0]!Loan_Start),MONTH([0]!Loan_Start)+Payment_Number,DAY([0]!Loan_Start))</definedName>
    <definedName name="Payment_Date" localSheetId="16">DATE(YEAR(Loan_Start),MONTH(Loan_Start)+Payment_Number,DAY(Loan_Start))</definedName>
    <definedName name="Payment_Date" localSheetId="20">DATE(YEAR(Loan_Start),MONTH(Loan_Start)+Payment_Number,DAY(Loan_Start))</definedName>
    <definedName name="Payment_Date">DATE(YEAR(Loan_Start),MONTH(Loan_Start)+Payment_Number,DAY(Loan_Start))</definedName>
    <definedName name="Princ">#REF!</definedName>
    <definedName name="Print_Area_Reset" localSheetId="11">OFFSET(Full_Print,0,0,'POA Calidad en la Gestión'!Last_Row)</definedName>
    <definedName name="Print_Area_Reset" localSheetId="14">OFFSET(Full_Print,0,0,'POA Comunicaciones '!Last_Row)</definedName>
    <definedName name="Print_Area_Reset" localSheetId="22">OFFSET(Full_Print,0,0,'POA Planificación y Desarrollo'!Last_Row)</definedName>
    <definedName name="Print_Area_Reset" localSheetId="25">OFFSET([0]!Full_Print,0,0,'Presupuesto POA general 2025'!Last_Row)</definedName>
    <definedName name="Print_Area_Reset" localSheetId="16">OFFSET(Full_Print,0,0,'Presupuesto Recursos Humanos'!Last_Row)</definedName>
    <definedName name="Print_Area_Reset" localSheetId="20">OFFSET(Full_Print,0,0,'Presupuesto TIC '!Last_Row)</definedName>
    <definedName name="Print_Area_Reset">OFFSET(Full_Print,0,0,Last_Row)</definedName>
    <definedName name="_xlnm.Print_Titles" localSheetId="9">'POA Adm. y Financiero'!$1:$19</definedName>
    <definedName name="_xlnm.Print_Titles" localSheetId="2">'POA Análisis'!$1:$11</definedName>
    <definedName name="_xlnm.Print_Titles" localSheetId="11">'POA Calidad en la Gestión'!$1:$19</definedName>
    <definedName name="_xlnm.Print_Titles" localSheetId="7">'POA Cartografía '!$1:$18</definedName>
    <definedName name="_xlnm.Print_Titles" localSheetId="14">'POA Comunicaciones '!$1:$20</definedName>
    <definedName name="_xlnm.Print_Titles" localSheetId="3">'POA Operaciones'!$1:$18</definedName>
    <definedName name="_xlnm.Print_Titles" localSheetId="22">'POA Planificación y Desarrollo'!$1:$20</definedName>
    <definedName name="_xlnm.Print_Titles" localSheetId="15">'POA Recursos Humanos'!$1:$16</definedName>
    <definedName name="_xlnm.Print_Titles" localSheetId="19">'POA TIC'!$1:$21</definedName>
    <definedName name="_xlnm.Print_Titles" localSheetId="10">'Presupuesto Adm. y Financiero'!$1:$23</definedName>
    <definedName name="_xlnm.Print_Titles" localSheetId="24">'Presupuesto Aprobado'!$1:$11</definedName>
    <definedName name="_xlnm.Print_Titles" localSheetId="8">'Presupuesto Cartografía'!$1:$23</definedName>
    <definedName name="_xlnm.Print_Titles" localSheetId="13">'Presupuesto Comunicaciones '!$1:$23</definedName>
    <definedName name="_xlnm.Print_Titles" localSheetId="25">'Presupuesto POA general 2025'!$1:$21</definedName>
    <definedName name="_xlnm.Print_Titles" localSheetId="16">'Presupuesto Recursos Humanos'!$1:$23</definedName>
    <definedName name="_xlnm.Print_Titles" localSheetId="20">'Presupuesto TIC '!$1:$25</definedName>
    <definedName name="Sched_Pay">#REF!</definedName>
    <definedName name="Scheduled_Extra_Payments">#REF!</definedName>
    <definedName name="Scheduled_Interest_Rate">#REF!</definedName>
    <definedName name="Scheduled_Monthly_Payment">#REF!</definedName>
    <definedName name="Total_Interest">#REF!</definedName>
    <definedName name="Total_Pay">#REF!</definedName>
    <definedName name="Values_Entered" localSheetId="11">IF(Loan_Amount*Interest_Rate*Loan_Years*Loan_Start&gt;0,1,0)</definedName>
    <definedName name="Values_Entered" localSheetId="14">IF(Loan_Amount*Interest_Rate*Loan_Years*Loan_Start&gt;0,1,0)</definedName>
    <definedName name="Values_Entered" localSheetId="22">IF(Loan_Amount*Interest_Rate*Loan_Years*Loan_Start&gt;0,1,0)</definedName>
    <definedName name="Values_Entered" localSheetId="25">IF([0]!Loan_Amount*[0]!Interest_Rate*[0]!Loan_Years*[0]!Loan_Start&gt;0,1,0)</definedName>
    <definedName name="Values_Entered" localSheetId="16">IF(Loan_Amount*Interest_Rate*Loan_Years*Loan_Start&gt;0,1,0)</definedName>
    <definedName name="Values_Entered" localSheetId="20">IF(Loan_Amount*Interest_Rate*Loan_Years*Loan_Start&gt;0,1,0)</definedName>
    <definedName name="Values_Entered">IF(Loan_Amount*Interest_Rate*Loan_Years*Loan_Start&gt;0,1,0)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82" l="1"/>
  <c r="P64" i="82"/>
  <c r="Q64" i="82"/>
  <c r="R64" i="82"/>
  <c r="T64" i="82"/>
  <c r="I64" i="82"/>
  <c r="U48" i="82" l="1"/>
  <c r="S47" i="82"/>
  <c r="U47" i="82" s="1"/>
  <c r="U46" i="82"/>
  <c r="U45" i="82"/>
  <c r="U44" i="82"/>
  <c r="U43" i="82"/>
  <c r="U42" i="82"/>
  <c r="N41" i="82"/>
  <c r="U41" i="82" s="1"/>
  <c r="U40" i="82"/>
  <c r="H40" i="82"/>
  <c r="U39" i="82"/>
  <c r="U38" i="82"/>
  <c r="H38" i="82"/>
  <c r="U37" i="82"/>
  <c r="L36" i="82"/>
  <c r="U35" i="82"/>
  <c r="U34" i="82"/>
  <c r="J33" i="82"/>
  <c r="U33" i="82" s="1"/>
  <c r="J32" i="82"/>
  <c r="U31" i="82"/>
  <c r="U30" i="82"/>
  <c r="O29" i="82"/>
  <c r="U28" i="82"/>
  <c r="U27" i="82"/>
  <c r="U26" i="82"/>
  <c r="U25" i="82"/>
  <c r="U24" i="82"/>
  <c r="S23" i="82"/>
  <c r="U23" i="82" s="1"/>
  <c r="N22" i="82"/>
  <c r="U52" i="82"/>
  <c r="M51" i="82"/>
  <c r="U50" i="82"/>
  <c r="U49" i="82"/>
  <c r="O63" i="82"/>
  <c r="U63" i="82" s="1"/>
  <c r="O62" i="82"/>
  <c r="U62" i="82" s="1"/>
  <c r="O61" i="82"/>
  <c r="U61" i="82" s="1"/>
  <c r="O60" i="82"/>
  <c r="U60" i="82" s="1"/>
  <c r="O59" i="82"/>
  <c r="U59" i="82" s="1"/>
  <c r="O58" i="82"/>
  <c r="U58" i="82" s="1"/>
  <c r="U57" i="82"/>
  <c r="U56" i="82"/>
  <c r="U55" i="82"/>
  <c r="U54" i="82"/>
  <c r="U53" i="82"/>
  <c r="J62" i="72"/>
  <c r="U28" i="80"/>
  <c r="U32" i="82" l="1"/>
  <c r="J64" i="82"/>
  <c r="U36" i="82"/>
  <c r="L64" i="82"/>
  <c r="U51" i="82"/>
  <c r="M64" i="82"/>
  <c r="S64" i="82"/>
  <c r="U22" i="82"/>
  <c r="N64" i="82"/>
  <c r="U29" i="82"/>
  <c r="O64" i="82"/>
  <c r="T28" i="80"/>
  <c r="S28" i="80"/>
  <c r="R28" i="80"/>
  <c r="Q28" i="80"/>
  <c r="P28" i="80"/>
  <c r="O28" i="80"/>
  <c r="N28" i="80"/>
  <c r="K28" i="80"/>
  <c r="J28" i="80"/>
  <c r="I28" i="80"/>
  <c r="U24" i="80"/>
  <c r="U27" i="80"/>
  <c r="M26" i="80"/>
  <c r="U26" i="80" s="1"/>
  <c r="U25" i="80"/>
  <c r="U64" i="82" l="1"/>
  <c r="M28" i="80"/>
  <c r="L28" i="80"/>
  <c r="T67" i="78" l="1"/>
  <c r="P35" i="78"/>
  <c r="O35" i="78"/>
  <c r="N35" i="78"/>
  <c r="M35" i="78"/>
  <c r="L35" i="78"/>
  <c r="M34" i="78"/>
  <c r="L34" i="78"/>
  <c r="K34" i="78"/>
  <c r="J34" i="78"/>
  <c r="I34" i="78"/>
  <c r="H34" i="78"/>
  <c r="S33" i="78"/>
  <c r="R33" i="78"/>
  <c r="Q33" i="78"/>
  <c r="P33" i="78"/>
  <c r="O33" i="78"/>
  <c r="N33" i="78"/>
  <c r="C54" i="76"/>
  <c r="C85" i="76" s="1"/>
  <c r="B54" i="76"/>
  <c r="B85" i="76" s="1"/>
  <c r="C38" i="76"/>
  <c r="B38" i="76"/>
  <c r="C28" i="76"/>
  <c r="B28" i="76"/>
  <c r="C18" i="76"/>
  <c r="B18" i="76"/>
  <c r="C12" i="76"/>
  <c r="B12" i="76"/>
  <c r="T37" i="74" l="1"/>
  <c r="S37" i="74"/>
  <c r="R37" i="74"/>
  <c r="Q37" i="74"/>
  <c r="P37" i="74"/>
  <c r="N37" i="74"/>
  <c r="M37" i="74"/>
  <c r="L37" i="74"/>
  <c r="K37" i="74"/>
  <c r="J37" i="74"/>
  <c r="I37" i="74"/>
  <c r="O36" i="74"/>
  <c r="U36" i="74" s="1"/>
  <c r="O35" i="74"/>
  <c r="U35" i="74" s="1"/>
  <c r="O34" i="74"/>
  <c r="U34" i="74" s="1"/>
  <c r="O33" i="74"/>
  <c r="U33" i="74" s="1"/>
  <c r="O32" i="74"/>
  <c r="U32" i="74" s="1"/>
  <c r="O31" i="74"/>
  <c r="O37" i="74" s="1"/>
  <c r="U30" i="74"/>
  <c r="U29" i="74"/>
  <c r="U28" i="74"/>
  <c r="U27" i="74"/>
  <c r="U26" i="74"/>
  <c r="U31" i="74" l="1"/>
  <c r="U37" i="74" s="1"/>
  <c r="U33" i="60" l="1"/>
  <c r="U50" i="60"/>
  <c r="U26" i="60" l="1"/>
  <c r="U27" i="60"/>
  <c r="U28" i="60"/>
  <c r="U29" i="60"/>
  <c r="U30" i="60"/>
  <c r="U32" i="60"/>
  <c r="U34" i="60"/>
  <c r="U35" i="60"/>
  <c r="U36" i="60"/>
  <c r="U37" i="60"/>
  <c r="U39" i="60"/>
  <c r="U40" i="60"/>
  <c r="U41" i="60"/>
  <c r="U42" i="60"/>
  <c r="U44" i="60"/>
  <c r="U45" i="60"/>
  <c r="U46" i="60"/>
  <c r="U47" i="60"/>
  <c r="U48" i="60"/>
  <c r="U49" i="60"/>
  <c r="U24" i="60"/>
  <c r="J34" i="60" l="1"/>
  <c r="H42" i="60"/>
  <c r="H40" i="60"/>
  <c r="U25" i="65" l="1"/>
  <c r="N24" i="60" l="1"/>
  <c r="S49" i="60"/>
  <c r="O31" i="60"/>
  <c r="U31" i="60" s="1"/>
  <c r="L38" i="60"/>
  <c r="U38" i="60" s="1"/>
  <c r="S25" i="60" l="1"/>
  <c r="U25" i="60" s="1"/>
  <c r="T51" i="60" l="1"/>
  <c r="S51" i="60"/>
  <c r="P51" i="60"/>
  <c r="O51" i="60"/>
  <c r="L51" i="60"/>
  <c r="K51" i="60"/>
  <c r="I51" i="60"/>
  <c r="R51" i="60"/>
  <c r="N43" i="60"/>
  <c r="U43" i="60" s="1"/>
  <c r="J35" i="60"/>
  <c r="J51" i="60" s="1"/>
  <c r="Q51" i="60"/>
  <c r="N51" i="60" l="1"/>
  <c r="M51" i="60"/>
  <c r="U51" i="60" l="1"/>
  <c r="T37" i="57"/>
  <c r="S37" i="57"/>
  <c r="Q37" i="57"/>
  <c r="M37" i="57"/>
  <c r="J37" i="57"/>
  <c r="I37" i="57"/>
  <c r="N37" i="57"/>
  <c r="R37" i="57" l="1"/>
  <c r="K37" i="57"/>
  <c r="P37" i="57"/>
  <c r="O37" i="57"/>
  <c r="U37" i="57"/>
  <c r="L37" i="57"/>
  <c r="T37" i="55" l="1"/>
  <c r="S37" i="55"/>
  <c r="R37" i="55"/>
  <c r="Q37" i="55"/>
  <c r="P37" i="55"/>
  <c r="N37" i="55"/>
  <c r="K37" i="55"/>
  <c r="J37" i="55"/>
  <c r="I37" i="55"/>
  <c r="O37" i="55"/>
  <c r="U37" i="55"/>
  <c r="L37" i="55" l="1"/>
  <c r="M37" i="55"/>
  <c r="U31" i="2" l="1"/>
  <c r="S26" i="42" l="1"/>
  <c r="R26" i="42"/>
  <c r="Q26" i="42"/>
  <c r="P26" i="42"/>
  <c r="O26" i="42"/>
  <c r="N26" i="42"/>
  <c r="M26" i="42"/>
  <c r="L26" i="42"/>
  <c r="K26" i="42"/>
  <c r="J26" i="42"/>
  <c r="I26" i="42"/>
  <c r="U26" i="42" l="1"/>
  <c r="T26" i="42"/>
  <c r="S27" i="35" l="1"/>
  <c r="I27" i="35"/>
  <c r="J27" i="35"/>
  <c r="K27" i="35"/>
  <c r="L27" i="35"/>
  <c r="M27" i="35"/>
  <c r="N27" i="35"/>
  <c r="O27" i="35"/>
  <c r="P27" i="35"/>
  <c r="Q27" i="35"/>
  <c r="R27" i="35"/>
  <c r="T27" i="35"/>
  <c r="U27" i="35" l="1"/>
  <c r="D7" i="28" l="1"/>
  <c r="I31" i="2" l="1"/>
  <c r="O31" i="2" l="1"/>
  <c r="N31" i="2"/>
  <c r="M31" i="2"/>
  <c r="S31" i="2"/>
  <c r="K31" i="2"/>
  <c r="J31" i="2"/>
  <c r="T31" i="2" l="1"/>
  <c r="R31" i="2"/>
  <c r="Q31" i="2"/>
  <c r="P31" i="2"/>
  <c r="J23" i="4"/>
  <c r="K23" i="4"/>
  <c r="I23" i="4"/>
  <c r="T23" i="4" l="1"/>
  <c r="S23" i="4"/>
  <c r="M23" i="4" l="1"/>
  <c r="N23" i="4"/>
  <c r="L23" i="4"/>
  <c r="O23" i="4"/>
  <c r="P23" i="4"/>
  <c r="U23" i="4"/>
  <c r="Q23" i="4"/>
  <c r="R23" i="4"/>
  <c r="L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tc={1DB62907-96C9-4EFE-8C8B-2D379AF1B808}</author>
  </authors>
  <commentList>
    <comment ref="A12" authorId="0" shapeId="0" xr:uid="{1DB62907-96C9-4EFE-8C8B-2D379AF1B808}">
      <text>
        <t xml:space="preserve">[Threaded comment]
Your version of Excel allows you to read this threaded comment; however, any edits to it will get removed if the file is opened in a newer version of Excel. Learn more: https://go.microsoft.com/fwlink/?linkid=870924
Comment:
    Recomendacion, el producto debe claramente describir el resultado de las acciones realizadas. Cambiar la palabra documentos por Informe y el para que, ejemplo: Informes de hallazgos sobre los proyectos de levantamiento de información, elaborados a demanda, con recomendaciones para mejorar los procesos de recolección de datos en hogares. 
Reply:
    Lo que se produce no son solo informes. Son diferentes tipos de productos por lo cual la palabra informes no aplica. El para que tambien depende de diferentes factores y no es solo para mejorar los procesos. Dado que es on demand depende de lo que esta pasando.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tc={457CF002-14C2-4D93-8516-B18E8CEAB8D3}</author>
  </authors>
  <commentList>
    <comment ref="B29" authorId="0" shapeId="0" xr:uid="{457CF002-14C2-4D93-8516-B18E8CEAB8D3}">
      <text>
        <t>[Threaded comment]
Your version of Excel allows you to read this threaded comment; however, any edits to it will get removed if the file is opened in a newer version of Excel. Learn more: https://go.microsoft.com/fwlink/?linkid=870924
Comment:
    Hay que ver si aun quedan solicitudes pendientes.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tc={7C20C087-20DB-4CA8-958B-3F418774FD33}</author>
    <author>tc={E2898257-3368-42AC-ABC6-89BAAC30363D}</author>
    <author>tc={02F05DA6-5D17-4DDF-A3AE-A41AE725F375}</author>
    <author>tc={9653F023-5F03-47F2-8489-4694D6611383}</author>
    <author>tc={13F904F4-1AED-4EE1-86EC-79668B9106F9}</author>
    <author>tc={EC1DB1C4-C478-406E-905A-80DC57A8C3D1}</author>
    <author>tc={BC0401F8-2996-4CA0-B881-B0750C3E8447}</author>
    <author>tc={6652F94D-2150-4197-A945-813D46203995}</author>
    <author>tc={A977B784-2E09-4538-A31A-6BBA41764DD2}</author>
  </authors>
  <commentList>
    <comment ref="K25" authorId="0" shapeId="0" xr:uid="{7C20C087-20DB-4CA8-958B-3F418774FD33}">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J28" authorId="1" shapeId="0" xr:uid="{E2898257-3368-42AC-ABC6-89BAAC30363D}">
      <text>
        <t>[Threaded comment]
Your version of Excel allows you to read this threaded comment; however, any edits to it will get removed if the file is opened in a newer version of Excel. Learn more: https://go.microsoft.com/fwlink/?linkid=870924
Comment:
    Incluido el monto de RD$31,615.35 de la orden de compra del 2024, que requiere asignar cuota en este 2025.</t>
      </text>
    </comment>
    <comment ref="L29" authorId="2" shapeId="0" xr:uid="{02F05DA6-5D17-4DDF-A3AE-A41AE725F375}">
      <text>
        <t>[Threaded comment]
Your version of Excel allows you to read this threaded comment; however, any edits to it will get removed if the file is opened in a newer version of Excel. Learn more: https://go.microsoft.com/fwlink/?linkid=870924
Comment:
    Incluido el monto de RD$  la orden de compra del 2024, que requiere asignar cuota en este 2025.</t>
      </text>
    </comment>
    <comment ref="S30" authorId="3" shapeId="0" xr:uid="{9653F023-5F03-47F2-8489-4694D6611383}">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K31" authorId="4" shapeId="0" xr:uid="{13F904F4-1AED-4EE1-86EC-79668B9106F9}">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J35" authorId="5" shapeId="0" xr:uid="{EC1DB1C4-C478-406E-905A-80DC57A8C3D1}">
      <text>
        <t>[Threaded comment]
Your version of Excel allows you to read this threaded comment; however, any edits to it will get removed if the file is opened in a newer version of Excel. Learn more: https://go.microsoft.com/fwlink/?linkid=870924
Comment:
    Incluido el monto de RD$232,223.00 de la orden de compra del 2024, que requiere asignar cuota en este 2025.</t>
      </text>
    </comment>
    <comment ref="K38" authorId="6" shapeId="0" xr:uid="{BC0401F8-2996-4CA0-B881-B0750C3E8447}">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K49" authorId="7" shapeId="0" xr:uid="{6652F94D-2150-4197-A945-813D46203995}">
      <text>
        <t xml:space="preserve">[Threaded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
</t>
      </text>
    </comment>
    <comment ref="J50" authorId="8" shapeId="0" xr:uid="{A977B784-2E09-4538-A31A-6BBA41764DD2}">
      <text>
        <t>[Threaded comment]
Your version of Excel allows you to read this threaded comment; however, any edits to it will get removed if the file is opened in a newer version of Excel. Learn more: https://go.microsoft.com/fwlink/?linkid=870924
Comment:
    Incluido el monto de RD$43,310.00 de la orden de compra del 2024, que requiere asignar cuota en este 2025.</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tc={76FB8698-53B6-4526-8791-427E54154102}</author>
  </authors>
  <commentList>
    <comment ref="H27" authorId="0" shapeId="0" xr:uid="{76FB8698-53B6-4526-8791-427E54154102}">
      <text>
        <t>[Threaded comment]
Your version of Excel allows you to read this threaded comment; however, any edits to it will get removed if the file is opened in a newer version of Excel. Learn more: https://go.microsoft.com/fwlink/?linkid=870924
Comment:
    Correccion de monto unitario antes RD$20,000.00, en realidad el monto presupuestado fue de RD$10,000.00. Fecha 02.04.2024</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tc={E563003D-E4DA-42C3-864C-93D25A33427F}</author>
    <author>tc={9829690D-5A00-468E-92D2-39DEBC24BEEB}</author>
    <author>tc={08941499-BCB5-4D69-8D93-BD6552554086}</author>
    <author>tc={DDFDAE0B-16A8-42CB-96C9-2C4A725BDF2E}</author>
    <author>tc={B218CB73-C982-4E59-9149-E1B402FE6622}</author>
    <author>tc={3110C243-632B-4AC6-8131-D55900F3DBA4}</author>
  </authors>
  <commentList>
    <comment ref="U20" authorId="0" shapeId="0" xr:uid="{E563003D-E4DA-42C3-864C-93D25A33427F}">
      <text>
        <t>[Threaded comment]
Your version of Excel allows you to read this threaded comment; however, any edits to it will get removed if the file is opened in a newer version of Excel. Learn more: https://go.microsoft.com/fwlink/?linkid=870924
Comment:
    Falta identificar los riesgos</t>
      </text>
    </comment>
    <comment ref="A35" authorId="1" shapeId="0" xr:uid="{9829690D-5A00-468E-92D2-39DEBC24BEEB}">
      <text>
        <t>[Threaded comment]
Your version of Excel allows you to read this threaded comment; however, any edits to it will get removed if the file is opened in a newer version of Excel. Learn more: https://go.microsoft.com/fwlink/?linkid=870924
Comment:
    Depende 100% de los insumos de cartografia para iniciar la adecuación,  fecha estimada entrega del piloto BD cartografia a  TIC  20/10/2025</t>
      </text>
    </comment>
    <comment ref="J38" authorId="2" shapeId="0" xr:uid="{08941499-BCB5-4D69-8D93-BD6552554086}">
      <text>
        <t xml:space="preserve">[Threaded comment]
Your version of Excel allows you to read this threaded comment; however, any edits to it will get removed if the file is opened in a newer version of Excel. Learn more: https://go.microsoft.com/fwlink/?linkid=870924
Comment:
    Renovación Adobe Creative Cloud </t>
      </text>
    </comment>
    <comment ref="N38" authorId="3" shapeId="0" xr:uid="{DDFDAE0B-16A8-42CB-96C9-2C4A725BDF2E}">
      <text>
        <t xml:space="preserve">[Threaded comment]
Your version of Excel allows you to read this threaded comment; however, any edits to it will get removed if the file is opened in a newer version of Excel. Learn more: https://go.microsoft.com/fwlink/?linkid=870924
Comment:
    Renovación del Certificado DIGECERT Servicios Web
Renovación Antivirus SYMANTEC </t>
      </text>
    </comment>
    <comment ref="Q38" authorId="4" shapeId="0" xr:uid="{B218CB73-C982-4E59-9149-E1B402FE6622}">
      <text>
        <t>[Threaded comment]
Your version of Excel allows you to read this threaded comment; however, any edits to it will get removed if the file is opened in a newer version of Excel. Learn more: https://go.microsoft.com/fwlink/?linkid=870924
Comment:
    Renovación Licencias Firewall Regional
Contratación de Servicios :
mantenimientos para UPS APC (1 año), 
mantenimientos Sistemas Contra Indencios (1 año)
mantenimientos Sistemas Tierra y Pararrayos (1 año)
Mantenimiento Enlace radio frecuencia,
Extension de Garantia de servidores BLADE, SAN (1 año)</t>
      </text>
    </comment>
    <comment ref="R38" authorId="5" shapeId="0" xr:uid="{3110C243-632B-4AC6-8131-D55900F3DBA4}">
      <text>
        <t>[Threaded comment]
Your version of Excel allows you to read this threaded comment; however, any edits to it will get removed if the file is opened in a newer version of Excel. Learn more: https://go.microsoft.com/fwlink/?linkid=870924
Comment:
    Renovación Licencias Firewall Oficina P</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tc={6E5A2F69-0F4F-41E7-BC79-C359D17F9D3E}</author>
    <author>tc={17843470-7F54-4FCD-8B0A-356BD2D01B01}</author>
    <author>tc={B277CD21-AA11-4FA6-B5CA-53EC262799B0}</author>
    <author>tc={143B4BE8-DF9A-4E45-A74A-8F6F58E8EB6A}</author>
    <author>tc={3C65520C-D757-4932-8C4E-184033115E64}</author>
    <author>tc={46578087-7D5C-435B-A37B-EE17E760F06A}</author>
    <author>tc={5B938139-2786-438D-A86D-84D9D8080499}</author>
    <author>tc={9F5D6488-F2E2-4725-80A2-05BECC0FC225}</author>
    <author>tc={B4B1DA04-93EE-4AE1-AE59-8308D91CA5C2}</author>
  </authors>
  <commentList>
    <comment ref="K23" authorId="0" shapeId="0" xr:uid="{6E5A2F69-0F4F-41E7-BC79-C359D17F9D3E}">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J26" authorId="1" shapeId="0" xr:uid="{17843470-7F54-4FCD-8B0A-356BD2D01B01}">
      <text>
        <t>[Threaded comment]
Your version of Excel allows you to read this threaded comment; however, any edits to it will get removed if the file is opened in a newer version of Excel. Learn more: https://go.microsoft.com/fwlink/?linkid=870924
Comment:
    Incluido el monto de RD$31,615.35 de la orden de compra del 2024, que requiere asignar cuota en este 2025.</t>
      </text>
    </comment>
    <comment ref="L27" authorId="2" shapeId="0" xr:uid="{B277CD21-AA11-4FA6-B5CA-53EC262799B0}">
      <text>
        <t>[Threaded comment]
Your version of Excel allows you to read this threaded comment; however, any edits to it will get removed if the file is opened in a newer version of Excel. Learn more: https://go.microsoft.com/fwlink/?linkid=870924
Comment:
    Incluido el monto de RD$  la orden de compra del 2024, que requiere asignar cuota en este 2025.</t>
      </text>
    </comment>
    <comment ref="S28" authorId="3" shapeId="0" xr:uid="{143B4BE8-DF9A-4E45-A74A-8F6F58E8EB6A}">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K29" authorId="4" shapeId="0" xr:uid="{3C65520C-D757-4932-8C4E-184033115E64}">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J33" authorId="5" shapeId="0" xr:uid="{46578087-7D5C-435B-A37B-EE17E760F06A}">
      <text>
        <t>[Threaded comment]
Your version of Excel allows you to read this threaded comment; however, any edits to it will get removed if the file is opened in a newer version of Excel. Learn more: https://go.microsoft.com/fwlink/?linkid=870924
Comment:
    Incluido el monto de RD$232,223.00 de la orden de compra del 2024, que requiere asignar cuota en este 2025.</t>
      </text>
    </comment>
    <comment ref="K36" authorId="6" shapeId="0" xr:uid="{5B938139-2786-438D-A86D-84D9D8080499}">
      <text>
        <t>[Threaded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t>
      </text>
    </comment>
    <comment ref="K47" authorId="7" shapeId="0" xr:uid="{9F5D6488-F2E2-4725-80A2-05BECC0FC225}">
      <text>
        <t xml:space="preserve">[Threaded comment]
Your version of Excel allows you to read this threaded comment; however, any edits to it will get removed if the file is opened in a newer version of Excel. Learn more: https://go.microsoft.com/fwlink/?linkid=870924
Comment:
    Monto de la orden de compra del 2024, que requiere asignar cuota en este 2025.
</t>
      </text>
    </comment>
    <comment ref="J48" authorId="8" shapeId="0" xr:uid="{B4B1DA04-93EE-4AE1-AE59-8308D91CA5C2}">
      <text>
        <t>[Threaded comment]
Your version of Excel allows you to read this threaded comment; however, any edits to it will get removed if the file is opened in a newer version of Excel. Learn more: https://go.microsoft.com/fwlink/?linkid=870924
Comment:
    Incluido el monto de RD$43,310.00 de la orden de compra del 2024, que requiere asignar cuota en este 2025.</t>
      </text>
    </comment>
  </commentList>
</comments>
</file>

<file path=xl/sharedStrings.xml><?xml version="1.0" encoding="utf-8"?>
<sst xmlns="http://schemas.openxmlformats.org/spreadsheetml/2006/main" count="2788" uniqueCount="1105">
  <si>
    <r>
      <rPr>
        <b/>
        <sz val="14"/>
        <color theme="1"/>
        <rFont val="Gotham"/>
      </rPr>
      <t xml:space="preserve">                                                              Marco Estratégico</t>
    </r>
    <r>
      <rPr>
        <sz val="11"/>
        <color theme="1"/>
        <rFont val="Gotham"/>
      </rPr>
      <t xml:space="preserve">
El marco estratégico del Sistema Único de Beneficiarios (SIUBEN), se encuentra plasmado en su Plan Estratégico 2021-2024. Este Plan Operativo Anual (POA) responde a los lineamientos de la Estrategia Nacional de Desarrollo 2012-2030; el Plan Nacional Plurianual del Sector Público (PNPSP), los Objetivos Nacional de Desarrollo (ODS) y al Sello Igualando RD.
</t>
    </r>
    <r>
      <rPr>
        <b/>
        <sz val="11"/>
        <color rgb="FFFF0000"/>
        <rFont val="Gotham"/>
      </rPr>
      <t>Eje Estratégico 1: Eje Estratégico 1: Focalización Multidimensional de la Pobreza</t>
    </r>
    <r>
      <rPr>
        <sz val="11"/>
        <color theme="1"/>
        <rFont val="Gotham"/>
      </rPr>
      <t xml:space="preserve">
</t>
    </r>
    <r>
      <rPr>
        <b/>
        <sz val="11"/>
        <color rgb="FF0070C0"/>
        <rFont val="Gotham"/>
      </rPr>
      <t>1.1</t>
    </r>
    <r>
      <rPr>
        <sz val="11"/>
        <color theme="1"/>
        <rFont val="Gotham"/>
      </rPr>
      <t xml:space="preserve"> Crear el registro social universal (RSU) y el registro único de beneficiarios (RUB), enfocando sus funcionalidades a los requerimientos de información y análisis de las políticas sociales
</t>
    </r>
    <r>
      <rPr>
        <b/>
        <sz val="11"/>
        <color rgb="FFFF0000"/>
        <rFont val="Gotham"/>
      </rPr>
      <t>Eje Estratégico 2: Gobernanza y Fortalecimiento Institucional</t>
    </r>
    <r>
      <rPr>
        <sz val="11"/>
        <color theme="1"/>
        <rFont val="Gotham"/>
      </rPr>
      <t xml:space="preserve">
</t>
    </r>
    <r>
      <rPr>
        <b/>
        <sz val="11"/>
        <color rgb="FF0070C0"/>
        <rFont val="Gotham"/>
      </rPr>
      <t>2.1</t>
    </r>
    <r>
      <rPr>
        <sz val="11"/>
        <color theme="1"/>
        <rFont val="Gotham"/>
      </rPr>
      <t xml:space="preserve"> Fortalecer el Marco legal, normativo y funcional del SIUBEN
</t>
    </r>
    <r>
      <rPr>
        <b/>
        <sz val="11"/>
        <color rgb="FF0070C0"/>
        <rFont val="Gotham"/>
      </rPr>
      <t>2.2</t>
    </r>
    <r>
      <rPr>
        <sz val="11"/>
        <color theme="1"/>
        <rFont val="Gotham"/>
      </rPr>
      <t xml:space="preserve"> Posicionar al SIUBEN como una entidad clave para la eficientización de la asignación del gasto público y de las políticas del sector social
</t>
    </r>
    <r>
      <rPr>
        <b/>
        <sz val="11"/>
        <color rgb="FFFF0000"/>
        <rFont val="Gotham"/>
      </rPr>
      <t>Eje Estratégico 3: Investigación, Inteligencia de Datos y Difusión de la Información</t>
    </r>
    <r>
      <rPr>
        <sz val="11"/>
        <color theme="1"/>
        <rFont val="Gotham"/>
      </rPr>
      <t xml:space="preserve">
</t>
    </r>
    <r>
      <rPr>
        <b/>
        <sz val="11"/>
        <color rgb="FF0070C0"/>
        <rFont val="Gotham"/>
      </rPr>
      <t>3.1</t>
    </r>
    <r>
      <rPr>
        <sz val="11"/>
        <color theme="1"/>
        <rFont val="Gotham"/>
      </rPr>
      <t xml:space="preserve"> Dotar al SIUBEN de la capacidad para generar conocimientos a través de la investigación científica y la inteligencia de datos, para ponerlos al servicio de los hacedores de políticas públicas y de la sociedad en general
</t>
    </r>
    <r>
      <rPr>
        <b/>
        <sz val="11"/>
        <color rgb="FF002060"/>
        <rFont val="Gotham"/>
      </rPr>
      <t xml:space="preserve">
Estrategia Nacional de Desarrollo 2030</t>
    </r>
    <r>
      <rPr>
        <sz val="11"/>
        <color theme="1"/>
        <rFont val="Gotham"/>
      </rPr>
      <t xml:space="preserve">
El SIUBEN, por sus funciones, es compromisario del Primer y Segundo Eje de la Ley, que procura “un Estado Social y Democrático de Derecho” y “una Sociedad con Igualdad de Derechos y Oportunidades”.- “Un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 “Una sociedad con igualdad de derechos y oportunidades, en la que toda la población tiene garantizada educación, salud, vivienda digna y servicios básicos de calidad, y que promueve la reducción progresiva de la pobreza y la desigualdad social y territorial”. En sus Objetivo Generales “Administración pública eficiente, transparente y orientada a resultados” e “Igualdad de derechos y oportunidades” y con los Objetivos Específicos de “Estructurar una administración pública eficiente que actúe con honestidad, transparencia y rendición de cuentas y se oriente a la obtención de resultados en beneficio de la sociedad y del desarrollo nacional y local” y “Disminuir la pobreza mediante un efectivo y eficiente sistema de protección social, que tome en cuenta las necesidades y vulnerabilidades a lo largo del ciclo de vida.”
</t>
    </r>
  </si>
  <si>
    <r>
      <rPr>
        <b/>
        <sz val="11"/>
        <color rgb="FF0070C0"/>
        <rFont val="Gotham"/>
      </rPr>
      <t>END 1.1.1.1</t>
    </r>
    <r>
      <rPr>
        <sz val="11"/>
        <color theme="1"/>
        <rFont val="Gotham"/>
      </rPr>
      <t xml:space="preserve">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
</t>
    </r>
    <r>
      <rPr>
        <b/>
        <sz val="11"/>
        <color rgb="FF0070C0"/>
        <rFont val="Gotham"/>
      </rPr>
      <t>END 1.1.2.1</t>
    </r>
    <r>
      <rPr>
        <sz val="11"/>
        <color theme="1"/>
        <rFont val="Gotham"/>
      </rPr>
      <t xml:space="preserve"> Fortalecer las capacidades técnicas, gerenciales y de planificación de los gobiernos locales </t>
    </r>
    <r>
      <rPr>
        <sz val="11"/>
        <rFont val="Gotham"/>
      </rPr>
      <t>para formular y ejecutar políticas públicas de manera articulada con el Gobierno Central.</t>
    </r>
    <r>
      <rPr>
        <sz val="11"/>
        <color rgb="FF0070C0"/>
        <rFont val="Gotham"/>
      </rPr>
      <t xml:space="preserve">
</t>
    </r>
    <r>
      <rPr>
        <b/>
        <sz val="11"/>
        <color rgb="FF0070C0"/>
        <rFont val="Gotham"/>
      </rPr>
      <t>END 2.3.3.3</t>
    </r>
    <r>
      <rPr>
        <sz val="11"/>
        <color theme="1"/>
        <rFont val="Gotham"/>
      </rPr>
      <t xml:space="preserve"> Reformar la institucionalidad del sistema de protección social para mejorar el sistema de diseño, ejecución, monitoreo y evaluación de las políticas de protección e inclusión de las familias en condición de pobreza y vulnerabilidad, mediante la integración coordinada de las acciones de los diversos niveles de gobierno e instituciones.
</t>
    </r>
    <r>
      <rPr>
        <b/>
        <sz val="11"/>
        <color rgb="FF0070C0"/>
        <rFont val="Gotham"/>
      </rPr>
      <t>END 2.3.3.4</t>
    </r>
    <r>
      <rPr>
        <sz val="11"/>
        <color theme="1"/>
        <rFont val="Gotham"/>
      </rPr>
      <t xml:space="preserve"> Promover la participación activa de los diferentes actores y sectores sociales en los procesos de diseño, ejecución, evaluación y monitoreo de políticas, programas y proyectos orientados a la reducción de la pobreza, incluyendo aquellos que también impactan positivamente en la sostenibilidad del medio ambiente y la gestión de riesgos.
Cada Plan Nacional Plurianual del Sector Público contendrá el conjunto de programas, proyectos y medidas de políticas, dirigidos a contribuir al logro de los Objetivos y Metas de la Estrategia Nacional de Desarrollo 2030 y definirá cuáles programas y proyectos prioritarios tendrán financiamiento protegido durante la ejecución de dicho plan.
Dos productos definen la participación del SIUBEN en el Plan Plurianual:
</t>
    </r>
    <r>
      <rPr>
        <b/>
        <sz val="11"/>
        <color rgb="FF0070C0"/>
        <rFont val="Gotham"/>
      </rPr>
      <t>Hogares incluidos en  la base de datos del SIUBEN para la constitución del Registro Social Universal</t>
    </r>
    <r>
      <rPr>
        <sz val="11"/>
        <color theme="1"/>
        <rFont val="Gotham"/>
      </rPr>
      <t xml:space="preserve">. Es el registro de todos los hogares ubicados en el territorio nacional  para su categorización de acuerdo a su nivel socioeconómico o vulnerabilidad, con el fin de proveer  información a los programas sociales y a los hacedores de políticas sociales para la focalización de políticas sociales en la República Dominicana.
</t>
    </r>
    <r>
      <rPr>
        <b/>
        <sz val="11"/>
        <color rgb="FF0070C0"/>
        <rFont val="Gotham"/>
      </rPr>
      <t>Instituciones registran los hogares beneficiarios en la base de datos del Siuben para la creación del Registro Único de Beneficiarios.</t>
    </r>
    <r>
      <rPr>
        <sz val="11"/>
        <color theme="1"/>
        <rFont val="Gotham"/>
      </rPr>
      <t xml:space="preserve"> Es el  padrón de los  hogares que reciben beneficios de los programas de protección social, obtenido a través de los registros administrativos de las instituciones ejecutoras de  las políticas del sector.
</t>
    </r>
    <r>
      <rPr>
        <b/>
        <sz val="11"/>
        <color rgb="FF002060"/>
        <rFont val="Gotham"/>
      </rPr>
      <t>Objetivos de Desarrollo Sostenible (ODS)</t>
    </r>
    <r>
      <rPr>
        <sz val="11"/>
        <color theme="1"/>
        <rFont val="Gotham"/>
      </rPr>
      <t xml:space="preserve">
1. Fin de la Pobreza 
2. Hambre Cero
3. Salud y Bienestar 
5. Igualdad de Género
10. Reducción de las Desigualdades
16. Paz, Justicia e Instituciones Solidas
</t>
    </r>
    <r>
      <rPr>
        <sz val="11"/>
        <color theme="1"/>
        <rFont val="Calibri"/>
        <family val="2"/>
        <scheme val="minor"/>
      </rPr>
      <t xml:space="preserve">
</t>
    </r>
  </si>
  <si>
    <t xml:space="preserve">DEPARTAMENTO DE PLANIFICACION Y DESARROLLO </t>
  </si>
  <si>
    <t>PLAN OPERATIVO ANUAL 2025</t>
  </si>
  <si>
    <t>DIRECCIÓN</t>
  </si>
  <si>
    <t>Análisis de la Información Socieconómica.</t>
  </si>
  <si>
    <t xml:space="preserve">EJE ESTRATÉGICO </t>
  </si>
  <si>
    <t>1. Implementación del registro universal de hogares y el registro único de beneficiarios.</t>
  </si>
  <si>
    <t xml:space="preserve">OBJETIVO ESTRATÉGICO </t>
  </si>
  <si>
    <t>1.1 Crear el Registro Social Universal (RSU) y el Registro Único de Beneficiarios (RUB), enfocando sus funcionalidades a los requerimientos de información y análisis de las políticas sociales nacional y local.</t>
  </si>
  <si>
    <t>Producto</t>
  </si>
  <si>
    <t>Indicador</t>
  </si>
  <si>
    <t>Medio de Verificación</t>
  </si>
  <si>
    <t xml:space="preserve">Frecuencia </t>
  </si>
  <si>
    <t xml:space="preserve">Meta Física </t>
  </si>
  <si>
    <t xml:space="preserve">Actividades </t>
  </si>
  <si>
    <t>TRIMESTRE 1</t>
  </si>
  <si>
    <t>TRIMESTRE 2</t>
  </si>
  <si>
    <t>TRIMESTRE 3</t>
  </si>
  <si>
    <t xml:space="preserve">TRIMESTRE 4 </t>
  </si>
  <si>
    <t>Presupuesto RD$</t>
  </si>
  <si>
    <t>Riesgos Asociados</t>
  </si>
  <si>
    <t xml:space="preserve">Observaciones </t>
  </si>
  <si>
    <t>Unidad de Medida</t>
  </si>
  <si>
    <t>Cantidad</t>
  </si>
  <si>
    <t>Enero</t>
  </si>
  <si>
    <t>Febrero</t>
  </si>
  <si>
    <t>Marzo</t>
  </si>
  <si>
    <t>Abril</t>
  </si>
  <si>
    <t>Mayo</t>
  </si>
  <si>
    <t>Junio</t>
  </si>
  <si>
    <t>Julio</t>
  </si>
  <si>
    <t>Agosto</t>
  </si>
  <si>
    <t>Septiembre</t>
  </si>
  <si>
    <t>Octubre</t>
  </si>
  <si>
    <t>Noviembre</t>
  </si>
  <si>
    <t>Diciembre</t>
  </si>
  <si>
    <t>1. Documentos con los hallazgos de los procesos de levantamiento de información e investigación según demana.</t>
  </si>
  <si>
    <t>Responder al 90% de las solicitudes de documentos con los hallazgos de los procesos de levantamiento de información e investigación en un plazo de 4 meses, asegurando que cada documento esté completo, organizado y conforme a las especificaciones demandadas, con un nivel de calidad verificado por revisiones periódicas en cada fase.</t>
  </si>
  <si>
    <t>Correos o reportes enviados a las partes involucradas.</t>
  </si>
  <si>
    <t>Trimestral</t>
  </si>
  <si>
    <t>Porcetual</t>
  </si>
  <si>
    <t xml:space="preserve">1.1 Acompañar los diferentes procesos de levantamiento de información, contribuyendo a la consistencia de los datos como componente de la calidad. 
</t>
  </si>
  <si>
    <t>No se identifican riesgos específicos, pero se recomienda evaluar posibles contingencias.</t>
  </si>
  <si>
    <t xml:space="preserve">1.2 Realizar pruebas internas y externas para cada proceso de levantamiento de informacion y para cada puerta de entrada. </t>
  </si>
  <si>
    <t>Resultados de las pruebas pueden revelar deficiencias que requieran mayor inversión de recursos.; Falta de herramientas adecuadas para la correcta ejecución de las pruebas.</t>
  </si>
  <si>
    <t xml:space="preserve">1.3 Realizar revisiones de la base de datos que se genere en estos pilotos y en los levantamientos oficiales, como segundo medio de verificación, con enfoque en la consistencia de los datos levantados.  
</t>
  </si>
  <si>
    <t>Errores en la base de datos que comprometan la calidad de la información analizada.; Dificultades en la actualización de la información por falta de acceso o permisos.</t>
  </si>
  <si>
    <t>1.4 Conformar documento / reporte / reuniones final con hallazgos encontrados.</t>
  </si>
  <si>
    <t>Retrasos en la obtención de datos clave para la elaboración del documento.; Errores en el análisis que afecten la calidad del documento.; Falta de colaboración de otras áreas para la recopilación de información.</t>
  </si>
  <si>
    <t>2. Capacitación del equipo de la Dirección de Análisis sobre los diferentes índices (Siuben 3, IPIA, IVACC, Modelo de ingresos, IPT) enfocando en los procesos de cálculo y contrucción y/o sobre otros procesos clave de la dinámica de trabajo y análsisis del área y/o de la institución.</t>
  </si>
  <si>
    <t>Capacitar al 100% del equipo de la Dirección de Análisis sobre los diferentes índices y/o en los procesos de cálculo y construcción, así como en los procesos clave de la dinámica de trabajo y análisis del área y de la institución, a través de 3 sesiones de capacitación en en el año asegurando que cada miembro complete al menos una evaluación práctica al final de cada sesión.</t>
  </si>
  <si>
    <t>Registro de participantes, PPT, fotos y/o grabaciones de las sesiones de capacitación.</t>
  </si>
  <si>
    <t>Anual</t>
  </si>
  <si>
    <t xml:space="preserve">2.1 Crear calendario de capacitaciones. 
</t>
  </si>
  <si>
    <t>2.2.Realizar jornada internas de capacitación y cargar el contenido de las evidencias.</t>
  </si>
  <si>
    <t>Baja participación del personal por falta de tiempo o carga laboral.; Dificultades en la disponibilidad de facilitadores capacitados.; Limitaciones presupuestarias para la ejecución de las capacitaciones.</t>
  </si>
  <si>
    <t>3. Elaborar y socializar notas técnicas o conceptuales sobre procesos clave de la institución como notas técnicas y conceptuales, procesos claves, e investigaciones entre otros productos (Perfil de personas vulnerables y pobres en RD y Proceso de criterios de focalizacion programatica).</t>
  </si>
  <si>
    <t>Elaborar y socializar 4 notas técnicas o conceptuales sobre procesos clave de la institución (incluyendo el perfil de personas vulnerables y pobres en RD y el proceso de criterios de focalización programática) en un plazo de 12 meses.</t>
  </si>
  <si>
    <t>Documentos de los entregables, Listado de participantes, Programa del taller y/o capacitaciones, fotos.
Listado de participantes, fotos de la actividad o grabación del evento.</t>
  </si>
  <si>
    <t>Documento.</t>
  </si>
  <si>
    <t xml:space="preserve">3.1 Decidir los temas a tratar en la nota técnica o conceptual y crear calendario con estos temas. 
</t>
  </si>
  <si>
    <t>1</t>
  </si>
  <si>
    <t xml:space="preserve">3.2 Revisar la bibliográfia y entregar el primer borrador para revisión. 
</t>
  </si>
  <si>
    <t>Errores en la base de datos que comprometan la calidad de la información analizada.; Dificultades en la actualización de la información por falta de acceso o permisos.; Falta de capacitación del equipo en el manejo de la base de datos.</t>
  </si>
  <si>
    <t xml:space="preserve">3.3 Elaboración de nota técnica o conceptual. 
</t>
  </si>
  <si>
    <t>3.4 Diseñar estrategia de socialización y realizar plan de publicación y/o  comunicación en conjunto con el departamento de Comunicación para la socialización de los resultados (cuando aplique).</t>
  </si>
  <si>
    <t>Indisponibilidad del área de Comunicaciones para elaborar el plan de publicación y/o  comunicación.</t>
  </si>
  <si>
    <t xml:space="preserve">3.5 Realizar presentación (PPT) para  la actividad.                                                                                                                                                                                                                                                                                                                                                                                                    </t>
  </si>
  <si>
    <t xml:space="preserve">3.6 Organizar los eventos para las socializaciones y convocar a las entidades participantes.                                                                                                                                                                                                                                                                                                                                                                                                                      </t>
  </si>
  <si>
    <t>Baja asistencia confirmada para las fechas propuestas.; Otras prioridades de la institución que impidan realizar esta actividad.</t>
  </si>
  <si>
    <t xml:space="preserve">3.7 Participar en los procesos en coordinacion con comunicacion. </t>
  </si>
  <si>
    <t>4. Capacitaciones e intercambios de conocimientos sobre diversos índices, así como el rol de la institución en la protección social y en otros ámbitos relacionados con el trabajo del SIUBEN, dirigidos a usuarios e instituciones externas.</t>
  </si>
  <si>
    <t>Realizar 5 capacitaciones e intercambios de conocimientos sobre diversos índices y el rol de la institución en la protección social y otros ámbitos relacionados con el trabajo del SIUBEN, dirigidos a usuarios e instituciones externas en el año asegurando la participación de al menos 10 personas por evento y evaluando la satisfacción de los participantes al final de cada sesión.</t>
  </si>
  <si>
    <t>Capacitaciones</t>
  </si>
  <si>
    <t xml:space="preserve">4.1 Identificar necesidades, socios y oportunidad de realizar estas capacitaciones. </t>
  </si>
  <si>
    <t xml:space="preserve">4.2 Elaborar calendario de las capacitaciones y definir contenido. </t>
  </si>
  <si>
    <t>4.4 Realizar jornadas de capacitación.</t>
  </si>
  <si>
    <t>5. Acompañamiento en la ejecución de los proyectos financiados por Organismos de Cooperación internacional.</t>
  </si>
  <si>
    <t xml:space="preserve">Brindar acompañamiento en la ejecución de al menos 5 procesos de los proyectos financiados por Organismos de Cooperación Internacional en el año asegurando la coordinación efectiva y el cumplimiento de los plazos establecidos, con informes de seguimiento que documenten los procesos.
</t>
  </si>
  <si>
    <t>Documentos de la colaboracion aportada al proyecto</t>
  </si>
  <si>
    <t xml:space="preserve">5.1 Ejecución de las actividades correspondientes cuando la Dirección de Análisis sea contraparte, especificado en los TdR o el documento del proyecto.                                                    </t>
  </si>
  <si>
    <t xml:space="preserve">5.2 Participar en las pruebas internas y externas del levantamiento del proyecto contribuyendo a la concistencia de los datos como componente de la calidad.                                                         </t>
  </si>
  <si>
    <t>Resultados de las pruebas pueden revelar deficiencias que requieran mayor inversión de recursos.; Falta de herramientas adecuadas para la correcta ejecución de las pruebas.; Resistencia al cambio por parte del equipo ante nuevas metodologías evaluadas.</t>
  </si>
  <si>
    <t>5.3 Realizar revisiones de la base de datos que se genere en estos pilotos y en los levantamientos oficiales, como segundo medio de verificación, con enfoque en la consistencia de los datos levantados.</t>
  </si>
  <si>
    <t xml:space="preserve">5.4 Acompañamiento a consultor que realizará el diseño de cuestionario módulo Ad Hoc Movilidad Humana.                                                      
</t>
  </si>
  <si>
    <t xml:space="preserve">5.5 Participar en pruebas internas y externas para el proceso de levantamiento de informacion en campo.                                         </t>
  </si>
  <si>
    <t xml:space="preserve">5.6 Participar en las pruebas internas y externas del funcionamiento del aplicativo Autorregistrate con el módulo de Movilidad Humana, contribuyendo a la concistencia de los datos como componente de la calidad.                                                                  </t>
  </si>
  <si>
    <t xml:space="preserve">5.7 Realizar revisiones de la base de datos que se genere en estos pilotos y en los levantamientos oficiales, como segundo medio de verificación, con enfoque en la consistencia de los datos levantados.                                                                                      Conformar documento final con hallazgos encontrados.                             </t>
  </si>
  <si>
    <t>Retrasos en la obtención de datos clave para la elaboración del documento.; Errores en el análisis que afecten la calidad del documento.; Falta de colaboración de otras áreas para la recopilación de información.; Errores en la base de datos que comprometan la calidad de la información analizada.; Dificultades en la actualización de la información por falta de acceso o permisos.; Falta de capacitación del equipo en el manejo de la base de datos.</t>
  </si>
  <si>
    <t xml:space="preserve">5.8 Formar parte del equipo de capacitadores para los supervisores y encuestadores.  </t>
  </si>
  <si>
    <t>6. Revisión y/o Desarrollo de los aspectos metodológico sobre la implementación de la FIBE y el Bono de Emergencia e implementación de la encuesta FIBE (en caso de activación) y otros apoyos relacionados con acciones anticipadas en contexto de emergencia.</t>
  </si>
  <si>
    <t>Revisar y/o desarrollar los aspectos metodológicos sobre la implementación de la FIBE y el Bono de Emergencia, así como la implementación de la encuesta FIBE (en caso de activación) y otros apoyos relacionados con acciones anticipadas en contexto de emergencia, completando al menos 3 entregables clave en un plazo de 12 meses, con la validación de los documentos por parte de los responsables antes de su implementación.</t>
  </si>
  <si>
    <t>Correos, convocatoria de reuniones, minuta y/o grabación de reuniones,  entregables.</t>
  </si>
  <si>
    <t xml:space="preserve">Protocolos y guías revisado </t>
  </si>
  <si>
    <t xml:space="preserve">6.1 Revisión nueva versión guía Bono de Emergencia.                                   
</t>
  </si>
  <si>
    <t>6.2 Participar reuniones de la mesa técnica de Acción Anticipada.</t>
  </si>
  <si>
    <t xml:space="preserve">6.3 Dar seguimiento al proceso metodológico y de levantamiento en campo.                                                                                 </t>
  </si>
  <si>
    <t xml:space="preserve">6.4 Elaboración del análisis y cálculo del nivel de afectación de los hogares encuestados con FIBE.                                                    
</t>
  </si>
  <si>
    <t>6.5 Creacion de la fichas de otro tipo de emergencias (en caso de activación).</t>
  </si>
  <si>
    <t>7. Proceso de análisis, validación y adecuación de los cortes de la base de datos del RSUH.</t>
  </si>
  <si>
    <t>Realizar el análisis, validación y adecuación de 4 cortes anuales de la base de datos del RSUH, asegurando la entrega de un corte trimestral para los asuntos de requerimientos y solicitudes generales.</t>
  </si>
  <si>
    <t>Base de datos cargadas del RSUH revisado y adecuado con los diferentes indices calculados.</t>
  </si>
  <si>
    <t>Procesos realizados</t>
  </si>
  <si>
    <t xml:space="preserve">7.1 Procesos de análisis de los datos y adecuación del RSUH con los indices de la institución y otros indicadores.                                                             
</t>
  </si>
  <si>
    <t>7.2 Reporte de hallazgos encontrados y seguimiento al proceso de corrección  (si aplica).</t>
  </si>
  <si>
    <t>8. Revisión de las herramientas de recolección de datos de SIUBEN.</t>
  </si>
  <si>
    <t>Revisar al menos 2 de las herramientas de recolección de datos de SIUBEN en el año identificando áreas de mejora y actualizando los instrumentos según sea necesario, con la aprobación final de los ajustes por parte del equipo responsable antes de su implementación.</t>
  </si>
  <si>
    <t>Informes con los cambios sugeridos y herramientas.</t>
  </si>
  <si>
    <t xml:space="preserve">Cantidad </t>
  </si>
  <si>
    <t xml:space="preserve">8.1 Desarrollar propuesta de rediseño de la ficha CISEH.            </t>
  </si>
  <si>
    <t xml:space="preserve">8.2 Evaluar las herramientas de recolección utilizadas en Centro de llamada.  </t>
  </si>
  <si>
    <t xml:space="preserve">8.3 Revisión de las puertas de entrada de Registrate SIUBEN en busca de mejoras en la calidad de los datos recolectados. </t>
  </si>
  <si>
    <t xml:space="preserve">8.4 Coordinar pilotos internos y externos para las pruebas de las nuevas versiones de estos instrumentos de levantamiento.                                                                          </t>
  </si>
  <si>
    <t xml:space="preserve">8.5 Supervición periodica de los datos levantados por Registrate Instituciones y Autoregistrate. </t>
  </si>
  <si>
    <t>9. Acompañamiento en el proceso metodológico de la integración y actualización de la información de colaterales y base de datos administrativas a través de protocolos y reglas de integracion.</t>
  </si>
  <si>
    <t>Acompañar el 100% del proceso metodológico de integración y actualización de la información de colaterales y base de datos administrativas a través de protocolos y reglas de integración, completando e integrando al menos 2 protocolos clave del proceso en el año.</t>
  </si>
  <si>
    <t>Correos, convocatoria de reuniones, y documento con reglas de actualización.</t>
  </si>
  <si>
    <t xml:space="preserve">9.1 Realizar documento con las reglas metodológicas para la actualización adminsitrativa de colatelarles.                             </t>
  </si>
  <si>
    <t>9.2 Protocolo de integracion de datos de autorregistrate / registrate con instituciones.</t>
  </si>
  <si>
    <t xml:space="preserve">9.3 Documento de alertas para seguimiento de criterios de vulnerbailidad / elegibilidad / o exclusion al trabajar con datos administrativos.     
</t>
  </si>
  <si>
    <t xml:space="preserve">9.4. Seguimiento a los procesos e iniciativas para mejorar el proceso.             </t>
  </si>
  <si>
    <t>10. Plataforma interactiva de mapas en línea (Webmapping) actualizada.</t>
  </si>
  <si>
    <t>Garantizar la actualización de la plataforma interactiva de mapas en línea (Webmapping) cada 6 meses, asegurando que al menos 95% de los datos sean precisos y estén actualizados, con una revisión completa del contenido y funcionalidad, y la validación final por parte del equipo encargado antes de cada actualización.</t>
  </si>
  <si>
    <t>Plataforma</t>
  </si>
  <si>
    <t>10.1. Actualizar los datos del web mapping con los cortes actualizados de la base de datos SIUBEN.</t>
  </si>
  <si>
    <t>10.2 Integrar las recomendaciones de los usuarios internos y externos cuando oportunas.</t>
  </si>
  <si>
    <t>34. Marco Común de Evaluación (CAF) implementado</t>
  </si>
  <si>
    <t>Porcentaje de evidencias enviadas para ompletar la autoevaluación del CAF</t>
  </si>
  <si>
    <t>Documentos evidencias y remisión al área de Calidad en la Gestión</t>
  </si>
  <si>
    <t>Porcentaje</t>
  </si>
  <si>
    <t xml:space="preserve">34.1 Elaborar y remitir las documentaciones evidencias para completar la autoevaluación del CAF, según requerimiento por el área de Calidad en la Gestión. </t>
  </si>
  <si>
    <t>Annalisa Staffa</t>
  </si>
  <si>
    <t>Hamlet Durán</t>
  </si>
  <si>
    <t>Augusto de los Santos</t>
  </si>
  <si>
    <t>Directora de Análisis de la Información</t>
  </si>
  <si>
    <t>Encargado de Planificación y Desarrollo</t>
  </si>
  <si>
    <t>Director General</t>
  </si>
  <si>
    <t>Operaciones</t>
  </si>
  <si>
    <t xml:space="preserve">EJE ESTRATEGICO </t>
  </si>
  <si>
    <t>Implementación del Registro Social Universal y el Registro Único de Beneficiarios</t>
  </si>
  <si>
    <t xml:space="preserve">OBJETIVO ESTRATEGICO </t>
  </si>
  <si>
    <t>1.1 Crear el registro social universal (RSU) y el registro único de beneficiarios (RUB), enfocando sus funcionalidades a los requerimientos de información y análisis de las políticas sociales nacional y local</t>
  </si>
  <si>
    <t>Frecuencia</t>
  </si>
  <si>
    <t>Fórmula</t>
  </si>
  <si>
    <t xml:space="preserve">Meta Fisica </t>
  </si>
  <si>
    <t>Observación</t>
  </si>
  <si>
    <t xml:space="preserve">11. Respondidas las solicitudes de Puntos Solidarios </t>
  </si>
  <si>
    <t>Porcentaje de solicitudes respondidas a nivel nacional en el tiempo establecido de las regionales</t>
  </si>
  <si>
    <t>Reporte Puntos Solidarios/ Dashbord  de seguimiento.</t>
  </si>
  <si>
    <t>(Solicitudes atendidas en menos de 45 días calendario/total de solicitudes procesadas en el periodo)</t>
  </si>
  <si>
    <t>Retrasos en la gestión de solicitudes por alta demanda de trámites.; Falta de personal capacitado para procesar solicitudes en el tiempo establecido.; Problemas en la plataforma tecnológica que generen fallos o interrupciones en el servicio.</t>
  </si>
  <si>
    <t>Porcentaje de solicitudes pendientes en tiempo establecido de las regionales</t>
  </si>
  <si>
    <t xml:space="preserve">(Solicitudes pendientes con menos de 45 dias /entre todas las solicitudes) </t>
  </si>
  <si>
    <t>Porcentaje de solicitudes de Punto Solidario atendidas mensualmente en el tiempo establecido por la Dirección de Operaciones</t>
  </si>
  <si>
    <t>Informe mensual Puntos Solidarios</t>
  </si>
  <si>
    <t>((Solicitudes atendidas en el tiempo establecido / Solicitudes recibidas en un mes)*100)</t>
  </si>
  <si>
    <t>12. Seguimiento a Oficinas regionales</t>
  </si>
  <si>
    <t xml:space="preserve">Porcentaje de implementación de planes de trabajo antes del cierre de cada trimestre </t>
  </si>
  <si>
    <t>Informe mensual regionales</t>
  </si>
  <si>
    <t>(Cantidad de actividades programadas en los planes de trabajo de las regionales / Cantidad de actividades ejecuytdas de los planes de trabajo de las regionales) *100</t>
  </si>
  <si>
    <t>12.1 Asignación y seguimiento a la ejecución de planes de trabajo trimestral a las regionales</t>
  </si>
  <si>
    <t>12.2 Realizar visitas mensuales a las oficinas regionales y presentar reporte de avances consolidados antes del quinto día hábil de cada mes.</t>
  </si>
  <si>
    <t xml:space="preserve">13. Atendidas las solicitudes de asistencias a jornadas comunitarias </t>
  </si>
  <si>
    <t>Número de veces de participación en eventos comunitarios y provinciales de forma trimestral</t>
  </si>
  <si>
    <t>Reporte de los eventos, correos, convicatira</t>
  </si>
  <si>
    <t>N/A</t>
  </si>
  <si>
    <t>Número</t>
  </si>
  <si>
    <t>14. Levantamientos de información socioeconómica de hogares realizados</t>
  </si>
  <si>
    <t>Porcentaje de comunidades priorizadas con planes de levantamiento elaborados</t>
  </si>
  <si>
    <t>Fichas de levantamiento</t>
  </si>
  <si>
    <t>(Número de comunidades con planes de levantamiento / Total de comunidades priorizadas) × 100</t>
  </si>
  <si>
    <t>14.1 Elaborar los planes (fichas de levantamiento) y estrategias de levantamientos en las comunidades priorizados por la Dirección General</t>
  </si>
  <si>
    <t>Número de fichas elaboradas del proyecto de cooperación de Apoyo a la consolidación un Sistema de Protección Social Inclusivo en la Rep. Dom.</t>
  </si>
  <si>
    <t>14.2 Elaborar fichas para cada levantamiento en el marco del proyecto de cooperación de Apoyo a la consolidación un Sistema de Protección Social Inclusivo en la Rep. Dom.</t>
  </si>
  <si>
    <t>Número de hogares con información socioeconómica levantada en estatus de completa en el año</t>
  </si>
  <si>
    <t>Informe de monitoreo y/o cierre</t>
  </si>
  <si>
    <t>Total de hogares con información levantada en estatus de completa</t>
  </si>
  <si>
    <t>14.3 Realizar Levantamientos de información socioeconómica de hogares en el marco del proyecto de cooperación de Apoyo a la consolidación un Sistema de Protección Social Inclusivo en la Rep. Dom.</t>
  </si>
  <si>
    <t>Retrasos en la disponibilidad de los insumos y servicios necesarios.; Retraso en el pago oportuno de los honorarios y viáticos del personal contratado, porque puede generar paro de las actividades de campo y riesgo reputacional.; Ocurriencia de siniestro que requiera la aplicación de la Ficha Básica de Emergencia (FIBE).; Cambios inesperados en la ejecución del proyecto que no sean documentos ni se comunican adecuadamente a todas las áreas involucradas, lo que puede generar cuellos de botella y afectar negativamente la ejecución de actividades operativas previamente planificadas.</t>
  </si>
  <si>
    <t>Porcetaje de regionales utilizando la herramienta de seguimiento para coordinar solicitudes y proyectos de levantamiento de hogares para el 2do. Trimestre</t>
  </si>
  <si>
    <t>Documento relativo al uso de la herramienta</t>
  </si>
  <si>
    <t>(Cantidad de regionales / Cantidad de regionales implementando la herramienta)*100</t>
  </si>
  <si>
    <t xml:space="preserve">14.4 Implementar herramienta de seguimiento para coordinar solicitudes y proyectos de levantamiento de hogares en las regionales. </t>
  </si>
  <si>
    <t>Porcetaje de hogares levantados por barridos antes del cierre del cronograma definido para cada lavantamiento, de forma Anual</t>
  </si>
  <si>
    <t>Informe de ejecución de los levantamiento por barrido, Dashboard y Base de datos de los hogares levantados.</t>
  </si>
  <si>
    <t>(Número de hogares levantados por barrido/ Total de hogares programados levantar) × 100</t>
  </si>
  <si>
    <t>Porcentaje de hogares levantantados como casos especiales en el año</t>
  </si>
  <si>
    <t>Informes enviados, evidencias de recepción (emails, registros de entrega).</t>
  </si>
  <si>
    <t>Número de informes de monitoreo y cierre remitidos</t>
  </si>
  <si>
    <t>Por definir</t>
  </si>
  <si>
    <t>Cantidad de evidencias enviadas / Candiad de requerimientos de evidencias CAF</t>
  </si>
  <si>
    <t>Marlon Gálan</t>
  </si>
  <si>
    <t>Director de Operaciones</t>
  </si>
  <si>
    <t>PLAN OPERATIVO ANUAL 2024</t>
  </si>
  <si>
    <t xml:space="preserve">PRESUPUESTO </t>
  </si>
  <si>
    <t>Fuente de Financiamiento</t>
  </si>
  <si>
    <t xml:space="preserve">Insumos </t>
  </si>
  <si>
    <t xml:space="preserve">Objetal </t>
  </si>
  <si>
    <t xml:space="preserve">Unidad de medida </t>
  </si>
  <si>
    <t>Costo Unitario RD$</t>
  </si>
  <si>
    <t xml:space="preserve">Observación </t>
  </si>
  <si>
    <t xml:space="preserve">DEPARTAMENTO </t>
  </si>
  <si>
    <t xml:space="preserve">Revisión y Control del Dato </t>
  </si>
  <si>
    <t>Formula</t>
  </si>
  <si>
    <t xml:space="preserve">Observacion </t>
  </si>
  <si>
    <t>Unidad de Medida/ frecuencia</t>
  </si>
  <si>
    <t>15. Garantizar el proceso de revisión y validación de la información socioeconómica de hogares según demanda por Puerta de Entrada</t>
  </si>
  <si>
    <t>Porcentaje de registros revisados</t>
  </si>
  <si>
    <t>Mensual</t>
  </si>
  <si>
    <t>Reportes del sistema, Dashboard o base de datos.</t>
  </si>
  <si>
    <t>((Total de registros identificados para revisión/ número de registros revisados​) ×100)</t>
  </si>
  <si>
    <t>15.1 Identificar de forma periodica los registros con la información socioeconómica de hogares pendientes de revisión del mes anterior</t>
  </si>
  <si>
    <t>Errores en la revisión y validación que afecten la calidad de los datos.; Retrasos en el proceso debido a la alta carga de trabajo o falta de personal capacitado.; Dificultades en el acceso a la información clave para realizar la validación adecuada.; Datos incorrectos o desactualizados que puedan afectar el análisis.; Falta de herramientas tecnológicas adecuadas para una revisión y valdación eficiente.; Dificultad en la coordinación interdepartamental para la recopilación de información.</t>
  </si>
  <si>
    <t>Porcentaje de registros validados</t>
  </si>
  <si>
    <t>Reportes del sistema, Dashboard o base de datos, Consulta RSUH.</t>
  </si>
  <si>
    <t>((Total de registros identificados para validación/ número de registros validados​) ×100)</t>
  </si>
  <si>
    <t xml:space="preserve">15.2 Completar la carga de trabajo asignado de los registros con la información socioeconómica de hogares pendientes de validación del mes anterior </t>
  </si>
  <si>
    <t>Errores en la revisión y validación que afecten la calidad de los datos.; Retrasos en el proceso debido a la alta carga de trabajo o falta de personal capacitado.; Dificultades en el acceso a la información clave para realizar la validación adecuada.; Sobrecarga operativa que puede afectar la eficiencia y generar errores en el procesamiento.; Falta de personal capacitado para cumplir con la demanda de validación y revisión.; Falta de automatización en el procesamiento de datos, generando cuellos de botella.</t>
  </si>
  <si>
    <t>16. Revisión y validación de la información socioeconómica de hogares según demanda de levantamientos planificados y asignados a la Dirección de Operaciones</t>
  </si>
  <si>
    <t>16.1 Identificar de forma periodica los registros con la información socioeconómica de hogares pendientes de revisión del mes anterior</t>
  </si>
  <si>
    <t>Errores en la revisión y validación que afecten la calidad de los datos.; Retrasos en el proceso debido a la alta carga de trabajo o falta de personal capacitado.; Dificultades en el acceso a la información clave para realizar la validación adecuada.; Datos incorrectos o desactualizados que puedan afectar el análisis.; Falta de herramientas tecnológicas adecuadas para un monitoreo eficiente.; Dificultad en la coordinación interdepartamental para la recopilación de información.</t>
  </si>
  <si>
    <t>Reportes del sistema, Dashboard o base de datos, Consulta RSUH</t>
  </si>
  <si>
    <t xml:space="preserve">16.2 Completar la carga de trabajo asignado de los registros con la información socioeconómica de hogares pendientes de validación del mes anterior </t>
  </si>
  <si>
    <t>17. Asegurar para las áreas autorizadas, la creación de informes, cuadro de mandos (Dashboard) u otras herramientas para la toma de decisiones.</t>
  </si>
  <si>
    <t>Porcentaje de proyectos de levantamientos con Dashboard elaborados</t>
  </si>
  <si>
    <t>trimestral</t>
  </si>
  <si>
    <t>Informe trimestral</t>
  </si>
  <si>
    <t>Cantidad de Dashboard creados/Cantidad total de levantamientos de hogares</t>
  </si>
  <si>
    <t>17.1 Elaborar Dashboard para cada levantantiendo de hogares</t>
  </si>
  <si>
    <t>18. Proceso de diseño de base de datos para integrar los datos externos al SIUBEN para su explotación en el RSUH y RUB</t>
  </si>
  <si>
    <t>Número de proceso diseñado</t>
  </si>
  <si>
    <t>Procesos, correos, consulta, minutas</t>
  </si>
  <si>
    <t>n/a</t>
  </si>
  <si>
    <t>18.1 Coordinar reuniones de seguimiento con las áreas involucradas.</t>
  </si>
  <si>
    <t>Cesarin Ramirez Silverio</t>
  </si>
  <si>
    <t>Encargado Departamento Revisión y Control del Dato</t>
  </si>
  <si>
    <t>Revisión y Control de Datos</t>
  </si>
  <si>
    <t>1.1- Crear el Registro Social Universal (RSU) y el Registro Único de Beneficiarios (RUB), enfocando sus funcionalidades a los requerimientos de información y análisis de las políticas sociales.</t>
  </si>
  <si>
    <t>Cartografía</t>
  </si>
  <si>
    <t>Implementación del Registro Social Universal de Hogares y del Registro Único de Beneficiarios.</t>
  </si>
  <si>
    <t>Crear el Registro Social Universal de Hogares y el Registro Único de Beneficiarios (RUB), enfocando sus funcionalidades a los requerimientos de información y análisis de las políticas sociales</t>
  </si>
  <si>
    <t>19. Cartografía actualizada para el RSUH</t>
  </si>
  <si>
    <t>Número de manzadas actualizadas</t>
  </si>
  <si>
    <t>Base de datos de las manzanas verificadas</t>
  </si>
  <si>
    <t>19.1 Elaborar documento con la propuesta operativa para la actualización cartográfica.</t>
  </si>
  <si>
    <t xml:space="preserve">19.2 Revisar y Verificar las vías y manzanas utilizando imagenes satelitales (Google Earth) </t>
  </si>
  <si>
    <t>No cumplir con las metas establecidas, por trabajos no planificados</t>
  </si>
  <si>
    <t>Podria tener cambios por levantamientos no planificados</t>
  </si>
  <si>
    <t xml:space="preserve">Porcentaje anual de manzanas actualizadas y verificadas </t>
  </si>
  <si>
    <t>Informe con manzanas verificadas</t>
  </si>
  <si>
    <t xml:space="preserve">porcentaje </t>
  </si>
  <si>
    <t>19.3 Verificar y actualizar en campo las manzanas y vias que hayan presentado algun cambio observado a través de Google Earth regional, Distrito Nacional, Santo Domingo, nordeste, noroeste, regionales Este,, Central, Norcentral</t>
  </si>
  <si>
    <t xml:space="preserve">Informe sobre la actualización  de las manzanas en el marco del proyecto de Apoyo a la Consolidación de un Sistema de Proteccion Social Inclusivo en la Republica Dominicana </t>
  </si>
  <si>
    <r>
      <t xml:space="preserve">19.4 Realizar en campo la actualización Cartográfica de  las provincias de  Dajabon, Elias Piña, San Jose de Ocoa y San Juan. </t>
    </r>
    <r>
      <rPr>
        <b/>
        <sz val="12"/>
        <rFont val="Gotham"/>
      </rPr>
      <t xml:space="preserve">(proyecto de Apoyo a la Consolidación de un Sistema de Proteccion Social Inclusivo en la Republica Dominicana del BID) </t>
    </r>
  </si>
  <si>
    <t>No realizar la actualizar por la no disponibilidad de los fondos</t>
  </si>
  <si>
    <r>
      <t xml:space="preserve">No esta definido el plan de trabajo. Apoyo con los fondos del </t>
    </r>
    <r>
      <rPr>
        <b/>
        <sz val="12"/>
        <color theme="1"/>
        <rFont val="Gotham"/>
      </rPr>
      <t xml:space="preserve">BID  </t>
    </r>
    <r>
      <rPr>
        <sz val="12"/>
        <color theme="1"/>
        <rFont val="Gotham"/>
      </rPr>
      <t>para este proyecto</t>
    </r>
  </si>
  <si>
    <t xml:space="preserve">Informe sobre la actualización  de las manzanas en el marco del proyecto </t>
  </si>
  <si>
    <r>
      <t>19.5 Actualizar manzanas de la Region Enriquillo (Baoruco, Barahona, Independencia y Pedernales)  y Regional Valdesia (San Cristóbal y Peravia) para los proyectos de desarollo fronterizo.</t>
    </r>
    <r>
      <rPr>
        <b/>
        <sz val="12"/>
        <rFont val="Gotham"/>
      </rPr>
      <t xml:space="preserve"> (Proyecto Inspire del Banco Mundial (BM))</t>
    </r>
  </si>
  <si>
    <r>
      <t xml:space="preserve">No esta definido el plan de trabajo (meta establecida) Apoyo con los fondos del </t>
    </r>
    <r>
      <rPr>
        <b/>
        <sz val="12"/>
        <color theme="1"/>
        <rFont val="Gotham"/>
      </rPr>
      <t>BM</t>
    </r>
    <r>
      <rPr>
        <sz val="12"/>
        <color theme="1"/>
        <rFont val="Gotham"/>
      </rPr>
      <t xml:space="preserve">  para este proyecto</t>
    </r>
  </si>
  <si>
    <t xml:space="preserve">20. Análisis Geoespacial </t>
  </si>
  <si>
    <t xml:space="preserve">Análisis geoespaciales realizados </t>
  </si>
  <si>
    <t xml:space="preserve">Informe con el análisis geoespacial </t>
  </si>
  <si>
    <t>20.1 Realizar análisis geoespacial de cobertura SIUBEN</t>
  </si>
  <si>
    <t>21. Automatización de la actualización Cartográfica con la aplicacion (Arcgis Online)</t>
  </si>
  <si>
    <t xml:space="preserve">Piloto de actualización realizados </t>
  </si>
  <si>
    <t xml:space="preserve">Informes y correos del piloto, fotos, </t>
  </si>
  <si>
    <t xml:space="preserve">21.1 Enviar y Subir los shapefile o capas cartograficas al app Arcgis Online para elaborar las pruebas en las tabletas </t>
  </si>
  <si>
    <t xml:space="preserve">21.2 Crear formularios para la recolección de datos cartográficos por manzana </t>
  </si>
  <si>
    <t>21.3 Realizar pruebas en la oficina de los shapefile o capas cartograficas en la  Arcgis Online</t>
  </si>
  <si>
    <t>21.4 Realizar, con la Dirección General, una prueba piloto en un barrio de Santo Domingo o Distrito Nacional</t>
  </si>
  <si>
    <t>22. Mapeo de territorios (municipios, barrios o parajes) con alta probabilidad de inundaciones según IVACC</t>
  </si>
  <si>
    <t>Vuelos fotogramétricos realizados</t>
  </si>
  <si>
    <t xml:space="preserve">Kml, correo, fotos de los vuelos realizados, mapas ortomosaicos </t>
  </si>
  <si>
    <t xml:space="preserve">22.1 Descender al terreno para las tomas de  fotogramétricas ex ante del fenómeno y elaborar mapas ortomosaicos </t>
  </si>
  <si>
    <t>No descender a terreno por bajo presupuesto</t>
  </si>
  <si>
    <t>22.2 Realizar tomas fotogramétricas ex post del fenómeno y elaborar mapas ortomosaicos.</t>
  </si>
  <si>
    <t>Problema de naturaleza climática</t>
  </si>
  <si>
    <t>23. Adoptar división territorial Cartografía  ONE</t>
  </si>
  <si>
    <t>Numeros de Capas Geográficas</t>
  </si>
  <si>
    <t xml:space="preserve"> Base de datos cartográfica </t>
  </si>
  <si>
    <t>23.1 Sustituir las capas de Region, Provincia, Municipio, Distrito Municipal, Seccion y Barrio o Paraje del SIUBEN por las de la ONE.</t>
  </si>
  <si>
    <t>23.2 Reunion con T.I. sobre adopción de la division territorial Cartografía definitiva 2022</t>
  </si>
  <si>
    <t>Dario Antonio López Villar</t>
  </si>
  <si>
    <t xml:space="preserve">Encargado Departamento de Cartografía </t>
  </si>
  <si>
    <t>Presupuesto  POA</t>
  </si>
  <si>
    <t xml:space="preserve">Administrativa Financiera </t>
  </si>
  <si>
    <t>Gobernanza y fortalecimiento institucional</t>
  </si>
  <si>
    <t>Posicionar al SIUBEN como una entidad clave para la eficientización de la asignación del gasto público y de las políticas del sector social</t>
  </si>
  <si>
    <t>24. Mantenimiento preventivo de infraestructura física, equipamiento y vehículos</t>
  </si>
  <si>
    <t>Cronograma de Plan de mantenimiento preventivos de activos elaborado</t>
  </si>
  <si>
    <t>Documento Plan de mantenimiento preventivos de activos</t>
  </si>
  <si>
    <t>24.1 Elaborar Plan de mantenimiento preventivos de activos (infraestructura, equipamiento y maquinaria)</t>
  </si>
  <si>
    <t>Falta de software para la automatización del plan y notificación oportuna de la aplicación en la periodicidad prevista</t>
  </si>
  <si>
    <t>Porcentaje de cumplimiento de los mantemientos a infraestrucutra física descritos en el plan de mantenimiento mensual, implementado en la sede central y oficinas regionales.</t>
  </si>
  <si>
    <t>Bitácora de mantenimientos</t>
  </si>
  <si>
    <t xml:space="preserve">24.2 Realizar  mantenimientos periódicos de la infraestructura del SIUBEN en la Sede Central y las Regionales </t>
  </si>
  <si>
    <t>Limitaciones presupuestarias</t>
  </si>
  <si>
    <t xml:space="preserve">Porcentaje de cumplimiento de los mantemientos a equipos descritos en el plan de mantenimiento, implementado en la Sede Central y oficinas Regionales  </t>
  </si>
  <si>
    <t xml:space="preserve">24.3 Realizar  mantenimientos periódicos de los equipos del SIUBEN en la Sede Central y las Regionales </t>
  </si>
  <si>
    <t>Falta de disponibilidad de repuestos o herramientas.
Fallas imprevistas durante el mantenimiento.
Limitaciones presupuestarias.</t>
  </si>
  <si>
    <t>Cronograma de mantenimiento de vehiculos elaborado</t>
  </si>
  <si>
    <t xml:space="preserve">Documento Cronograma de mantenimiento de vehiculos </t>
  </si>
  <si>
    <t>24.4 Elaborar cronograma del mantenimiento vehicular del  SIUBEN para el año 2025</t>
  </si>
  <si>
    <t xml:space="preserve">Porcentaje de cumplimiento de los mantenimientos a flotilla vehicular descritos en el plan de mantenimiento, implementado en la Sede Central y oficinas Regionales  </t>
  </si>
  <si>
    <t>Bitácora de mantenimientos, documentación de solicitud de servicio Y ficha actualizada de los vehiculos según lo describe el procedimiento PR-DAF-008</t>
  </si>
  <si>
    <t xml:space="preserve">24.5 Realizar mantenimientos periódicos de los vehículos de la institución. </t>
  </si>
  <si>
    <t>25. Inventario de bienes y suministros actualizado</t>
  </si>
  <si>
    <t>Número de inventarios de bienes suministros realizados</t>
  </si>
  <si>
    <t>Informe de inventario</t>
  </si>
  <si>
    <t>25.1 Realizar los inventarios de bienes y suministros de la institución</t>
  </si>
  <si>
    <t>26. Informes y reportes financieros entregados a tiempo</t>
  </si>
  <si>
    <t>Número de informes financieros entregados antes de los 10 días de cada mes</t>
  </si>
  <si>
    <t>1.Balance general
2. Nóminas pagadas a colaboradores
3. Ejecución presupuestaria
4. Nota de no donaciones a terceros
5. inventario de almacén trimestral
6. Relación de cuentas por pagar</t>
  </si>
  <si>
    <t xml:space="preserve">26.1 Generar los informes financieros </t>
  </si>
  <si>
    <t>27. Informe y resportes financiereos entregados a tiempo</t>
  </si>
  <si>
    <t>Número de informes financieros entregados antes el</t>
  </si>
  <si>
    <t>Resumen ejecutivo de las operaciones de la DAF enviados a la Dirección General.</t>
  </si>
  <si>
    <t xml:space="preserve">27.1 Generar los informes financieros </t>
  </si>
  <si>
    <t>No disponibilidad de la información en el momento</t>
  </si>
  <si>
    <t>28. Informes y reportes financieros entregados a tiempo</t>
  </si>
  <si>
    <t>Número de informes financieros entregados a tiempo</t>
  </si>
  <si>
    <t>Informe a DIGECOG según estable la Norma de corte y cierre contable para el gobierno</t>
  </si>
  <si>
    <t>29. Plan anual de compra ejecutado</t>
  </si>
  <si>
    <t>Porcentaje de implementación de PACC</t>
  </si>
  <si>
    <t xml:space="preserve">Informe de procesos publicados  y contratados por trimestre </t>
  </si>
  <si>
    <t>29.1 Realizar los procesos de compras Licitaciones identificados</t>
  </si>
  <si>
    <t>Incumplimiento en Indicador SISCOMPRAS</t>
  </si>
  <si>
    <t>29.2 Realizar los procesos de compras Comparaciones de Compras Identificados</t>
  </si>
  <si>
    <t>29.3 Realizar los procesos de compras Menores Identificados</t>
  </si>
  <si>
    <t>29.4 Realizar los procesos de compras por debajo del Umbral Mínimo Identificados</t>
  </si>
  <si>
    <t xml:space="preserve"> 30. Plan de trabajo del Comité de Salud y Seguridad en el Trabajo implementado</t>
  </si>
  <si>
    <t xml:space="preserve">Número </t>
  </si>
  <si>
    <t> Porcentaje de cumplimiento del plan de trabajo del Comité de Salud y Seguridad en el Trabajo</t>
  </si>
  <si>
    <t> Informes</t>
  </si>
  <si>
    <t> Porcentaje</t>
  </si>
  <si>
    <t>No disponibilidad de recursos financieros para cumplir con las actividades del plan.</t>
  </si>
  <si>
    <t>Humberto Mendez De la Cruz</t>
  </si>
  <si>
    <t>Director Administrativo y Financiero</t>
  </si>
  <si>
    <t xml:space="preserve">Dirección Administrativa Financiera </t>
  </si>
  <si>
    <t>2.2 Posicionar al  SIUBEN  como una entidad clave para la eficientización de  la asignación del gasto público y de las políticas del sector social</t>
  </si>
  <si>
    <t>División</t>
  </si>
  <si>
    <t>Presupuesto nacional</t>
  </si>
  <si>
    <t xml:space="preserve">Servicio de fumigación para la oficina principal y regionales (Adm) </t>
  </si>
  <si>
    <t>2.2.8.5.01</t>
  </si>
  <si>
    <t>Servicio</t>
  </si>
  <si>
    <t>Administrativa</t>
  </si>
  <si>
    <t>Mantenimiento de extintores</t>
  </si>
  <si>
    <t>2.2.9.9.01</t>
  </si>
  <si>
    <t>Pulido de piso y lavado de alfombra</t>
  </si>
  <si>
    <t>2.2.8.7.06</t>
  </si>
  <si>
    <t>Reparaciones menores</t>
  </si>
  <si>
    <t>2.2.7.2.01</t>
  </si>
  <si>
    <t>Servicio/unidades</t>
  </si>
  <si>
    <t>Servicio de mantenimiento de las plantas eléctricas de la institución (Compras Verdes)</t>
  </si>
  <si>
    <t>Mantenimiento de aires acondicionado</t>
  </si>
  <si>
    <t>Mantenimiento banco de transformación y sistemas de tensión media</t>
  </si>
  <si>
    <t>Servicio de mantenimiento preventivo de vehículos y motores</t>
  </si>
  <si>
    <t>Plan anual de compra ejecutado/Fortalecimiento institucional</t>
  </si>
  <si>
    <t>Suplir los insumos requeridos para la Operatividad diaria de la institución</t>
  </si>
  <si>
    <t xml:space="preserve">Compra de material gastable para la oficina principal y regionales ADM </t>
  </si>
  <si>
    <t>2.3.9.9.02</t>
  </si>
  <si>
    <t>Unidad</t>
  </si>
  <si>
    <t>Adquisición de vasos biodegradables</t>
  </si>
  <si>
    <t>2.3.9.9.03</t>
  </si>
  <si>
    <t>Alquiler de locales oficina principal y regionales</t>
  </si>
  <si>
    <t>Alquiler de impresoras</t>
  </si>
  <si>
    <t>Banderas institucionales</t>
  </si>
  <si>
    <t>2.3.9.9.01</t>
  </si>
  <si>
    <t>Banderas nacionales</t>
  </si>
  <si>
    <t>Servicio de lavandería para que los manteles utilizados para las actividades del SIUBEN</t>
  </si>
  <si>
    <t>2.2.8.5.02</t>
  </si>
  <si>
    <t>Pintura</t>
  </si>
  <si>
    <t>Material de limpieza</t>
  </si>
  <si>
    <t>2.3.9.1.01</t>
  </si>
  <si>
    <t>Termostato</t>
  </si>
  <si>
    <t>Insumos de cocina</t>
  </si>
  <si>
    <t>2.3.9.5.01</t>
  </si>
  <si>
    <t xml:space="preserve">Compra de combustible para operatividad de las oficinas SIUBEN </t>
  </si>
  <si>
    <t>2.3.7.1.01</t>
  </si>
  <si>
    <t>Herramientas servicios generales</t>
  </si>
  <si>
    <t>Baterias planta eléctrica</t>
  </si>
  <si>
    <t>2.2.7.2.06</t>
  </si>
  <si>
    <t>Baterias vehículo</t>
  </si>
  <si>
    <t>Gomas de vehículo</t>
  </si>
  <si>
    <t>Gomas de motor</t>
  </si>
  <si>
    <t>Electrodomesticos</t>
  </si>
  <si>
    <t>2.6.1.4.01</t>
  </si>
  <si>
    <t>Agua consumo humano</t>
  </si>
  <si>
    <t>2.3.1.1.01</t>
  </si>
  <si>
    <t>TOTAL</t>
  </si>
  <si>
    <t>Directora Administrativo y Financiero</t>
  </si>
  <si>
    <t xml:space="preserve">Calidad en la Gestión </t>
  </si>
  <si>
    <t>Eje Estrategico 2: Gobernanza y Fortalecimiento Institucional</t>
  </si>
  <si>
    <t>Fortalecer el Marco legal, normativo y funcional del SIUBEN</t>
  </si>
  <si>
    <t>31. Programa anual de auditorías al Sistema de Gestión Integrado ejecutado.</t>
  </si>
  <si>
    <t>Número de auditorías realizadas</t>
  </si>
  <si>
    <t>Informe de Auditoría Externa</t>
  </si>
  <si>
    <r>
      <t xml:space="preserve">31.1 Realizar auditoría externa de </t>
    </r>
    <r>
      <rPr>
        <b/>
        <sz val="12"/>
        <color theme="1"/>
        <rFont val="Gotham"/>
      </rPr>
      <t xml:space="preserve">seguimiento I </t>
    </r>
    <r>
      <rPr>
        <sz val="12"/>
        <color theme="1"/>
        <rFont val="Gotham"/>
      </rPr>
      <t xml:space="preserve">con el ente certificador a las normas: ISO 9001:2015,  ISO 27001:2022 e ISO 22301:2019 </t>
    </r>
  </si>
  <si>
    <t xml:space="preserve">Cambio de fecha planificada por disposición de la Alta Dirección
 No Disponibilidad de Fondos
</t>
  </si>
  <si>
    <t>Informe de Auditoría Interna</t>
  </si>
  <si>
    <t>31.2 Realizar auditoría Interna de las normas ISO 9001:2015 Sistema de Gestión de la Calidad, ISO 27001:2022 e ISO 22301:2019 a todo el alcance declarado</t>
  </si>
  <si>
    <t>Copia de solicitud de adquisición y TDR elaborados</t>
  </si>
  <si>
    <t>31.3 Contratación de empresa certificadora para realizar la auditoría de Renovación y 2 auditorias de seguimiento de  las normas: ISO 9001:2015,  ISO 27001:2022 e ISO 22301:2019</t>
  </si>
  <si>
    <t xml:space="preserve">Porcentaje de implementación del plan de acción </t>
  </si>
  <si>
    <t xml:space="preserve">1- Reporte de Control y Seguimiento de Acciones Correctivas 
2- Formulario Solicitud de Acción Correctiva </t>
  </si>
  <si>
    <t>31.4 Gestionar planes de acción y solicitudes de acciones correctivas producto de la Auditoría Externa de seguimiento</t>
  </si>
  <si>
    <t>Respuesta tardía de las áreas con hallazgos de auditoría</t>
  </si>
  <si>
    <t>32. Evaluaciones de riesgos de los procesos de la ISO 9001:2015</t>
  </si>
  <si>
    <t xml:space="preserve">Número de jordanas de evaluaciones realizadas </t>
  </si>
  <si>
    <t>Matríz de seguimiento de riesgos y oportunidades de los procesos</t>
  </si>
  <si>
    <t xml:space="preserve">32.1 Revisión de los riesgos de los procesos (acciones para abordar riesgos y oportunidades) </t>
  </si>
  <si>
    <t>No disponibilidad de los involucrados en las áreas para realizar las evaluaciones</t>
  </si>
  <si>
    <t>33. Evaluaciones de riesgos de los activos de la información de la ISO 27001:2022</t>
  </si>
  <si>
    <t>Número de jordanas de evaluaciones realizadas</t>
  </si>
  <si>
    <t>Matríz de seguimiento de riesgos de los activos de información</t>
  </si>
  <si>
    <t>33. Realizar las evaluaciones de riesgos a los activos de información de los procesos incluidos en el alcance del Sistema de Gestión de Seguridad de la Información (SGSI)</t>
  </si>
  <si>
    <t>34. Marco Común de Evaluación (CAF) implmentado.</t>
  </si>
  <si>
    <t>Porcentaje del autodiagnóstico del CAF</t>
  </si>
  <si>
    <t>Guía de Autodiagnóstico CAF</t>
  </si>
  <si>
    <t>34.1 Realizar el autodiagnóstico del Modelo en el SIUBEN e Informe de Autoevaluación</t>
  </si>
  <si>
    <t> </t>
  </si>
  <si>
    <t>Retraso en la autoevaluación de los departamentos involucrados</t>
  </si>
  <si>
    <t>Plan de mejora del CAF</t>
  </si>
  <si>
    <t>Retraso en los reportes del plan de los departamentos involucrados</t>
  </si>
  <si>
    <t xml:space="preserve">35. Actualización y creacción de Documentos Controlados </t>
  </si>
  <si>
    <t>Porcentaje de Documentos actualizados/ creados</t>
  </si>
  <si>
    <t>Solicitud de creaccion y/o actualización de documentos</t>
  </si>
  <si>
    <t>35.1 Crear o actualizar la información documentada  asegurando la transversalización de género de la información dodumentada y oficializar estos en el sistema documental</t>
  </si>
  <si>
    <t>Retraso en la publicación y distribución de los documentos del sistema</t>
  </si>
  <si>
    <t>36. Mantenimiento y Fortalecimiento del Plan de Continuidad de Negocios (ISO22301)</t>
  </si>
  <si>
    <t>Prueba de escritorio y funcional del Plan de Continuidad de Negocio</t>
  </si>
  <si>
    <t>Informe de pruebas con los resultados (recomendaciones para implementar mejoras)</t>
  </si>
  <si>
    <t>Porcentaje
Camtidad</t>
  </si>
  <si>
    <t>36.1 Ejecución de los programas de ejercicios para validar la efectividad de las estrategias y soluciones de la continuidad de negocio, según el calendario establecido</t>
  </si>
  <si>
    <t>No disponibilidad del personal involucrado</t>
  </si>
  <si>
    <t xml:space="preserve">37. Seguimiento y monitoreo a los resultados de los indicadores de procesos y servicios comprometidos en la Carta Compromiso </t>
  </si>
  <si>
    <t>Cantidad de requerimientos en el plazo establecido</t>
  </si>
  <si>
    <t>Informe trimestral de avances de indicadores del sistema de gestión</t>
  </si>
  <si>
    <t>37.1 Elaboración del informe trimestral de avances de indicadores del sistema de gestión</t>
  </si>
  <si>
    <t>Retraso en la elaboración del informe trimestral de avances de indicadores del sistema de gestión</t>
  </si>
  <si>
    <t>38. Encuesta de satisfacción de los servicios públicos en la Administración Pública -MAP</t>
  </si>
  <si>
    <t>Porcentaje de implementación de la encuesta de satisfacción</t>
  </si>
  <si>
    <t>Informe de la Encuesta MAP</t>
  </si>
  <si>
    <t>38.1 Aplicar encuesta a Usuarios o usuarias Institucionales, elaborar informe de resultados y remitir al MAP.</t>
  </si>
  <si>
    <t>Encuestas no completadas en el tiempo estipulado</t>
  </si>
  <si>
    <t>40. Evaluación de la Carta Compromiso al ciudadano o ciudadana (CCC)</t>
  </si>
  <si>
    <t>Porcentaje obtenido en la evaluación de la CCC</t>
  </si>
  <si>
    <t>Informe de Evaluación anual de la Carta Compromiso</t>
  </si>
  <si>
    <t xml:space="preserve">40.1 Actualizar la Carta Compromiso cuando aplique. </t>
  </si>
  <si>
    <t>No poder realizar la evaluación dentro del tiempo establecido</t>
  </si>
  <si>
    <t xml:space="preserve">40.2 Completar formulario de evaluación de carta compromiso y recopilar evidencias. </t>
  </si>
  <si>
    <t>Nancy Castro</t>
  </si>
  <si>
    <t>Encargada de Calidad en la Gestión</t>
  </si>
  <si>
    <t>PLAN OPERATIVO ANUAL 2023</t>
  </si>
  <si>
    <t>Calidad en la Gestión (SGI)</t>
  </si>
  <si>
    <t xml:space="preserve">Eje Estrategico 2: Gobernanza y Fortalecimiento Institucional </t>
  </si>
  <si>
    <t>Objetal</t>
  </si>
  <si>
    <t>36. Programa anual de auditorías al Sistema de Gestión Integrado ejecutado.</t>
  </si>
  <si>
    <t>45. Fortalecer el conocimiento del personal auditor en las normas ISO 27001 en su nueva versión y en la redacción de hallazgos.</t>
  </si>
  <si>
    <t xml:space="preserve">TOTAL </t>
  </si>
  <si>
    <t>Comunicaciones</t>
  </si>
  <si>
    <t>2.2 Posicionar al SIUBEN como una entidad clave para la eficientización de la asignación del gasto público y de las políticas del sector social</t>
  </si>
  <si>
    <t>RESULTADO ESTRATEGICO</t>
  </si>
  <si>
    <t>Fortalecimiento de la Imagen y Reconocimiento del SIUBEN como Actor Central en la Eficientización de la Asignación del Gasto Público y Políticas del Sector Social</t>
  </si>
  <si>
    <t>41. Plan de Comunicación 2025 que permita fortalecer la imagen y reconocimiento del SIUBEN como Actor Central en la Eficientización de la Asignación del Gasto Público y Políticas del Sector Social de forma interna y externa.</t>
  </si>
  <si>
    <t>Porcentaje de levantamientos de hogares por barrido planificados con planes de comunicación elaborados</t>
  </si>
  <si>
    <t>Planes de comunicación por levantamiento</t>
  </si>
  <si>
    <t>41.1 Elaborar Plan de Comunicación Institucional 2025</t>
  </si>
  <si>
    <t>Retraso en la identificación de los objetivos estrategicos.; Falta de recursos humanos y técnicos para su implementación.</t>
  </si>
  <si>
    <t>41.2 Actualizar el plan de gestión de crisis reputacional 2025</t>
  </si>
  <si>
    <t>No contar con un equipo capacitado para gestionar crisis.;Falta de protocolos adecuados para actuar en redes sociales y medios digitales.</t>
  </si>
  <si>
    <t xml:space="preserve">Porcentaje de ejecución del PCI 2025 que contribuya a fortalecer del posicionamiento institucional en los diferentes medios de comunicación </t>
  </si>
  <si>
    <t>Informes trimestrales de la ejecución periodica del Plan de Comunicación</t>
  </si>
  <si>
    <t>41.3 Elaborar plan de comunicación para cada levantamiento de hogares que la institución realice, en un plazo de 30 días luego de recibir la ficha de levantamiento.</t>
  </si>
  <si>
    <t>Retrasos en la entrega de la ficha de levantamiento.</t>
  </si>
  <si>
    <t>41.4 Ejecutar el plan para que contribuya a  fortalecer la imagen y reconocimiento del SIUBEN como ente importante en la implementacion de políticas públicas y de proteccion social adaptativa.</t>
  </si>
  <si>
    <t>Falta de recursos financieros para campañas de posicionamiento.; Baja visibilidad o impacto de las estrategias comunicacionales.; Falta de medición de resultados para ajustar la estrategia.</t>
  </si>
  <si>
    <t xml:space="preserve">42. Fortalecimiento del posicionamiento institucional en los diferentes medios de comunicación </t>
  </si>
  <si>
    <t xml:space="preserve">Porcentaje de notas de prensa difundidas </t>
  </si>
  <si>
    <t>Ejemplar de notas de prensa, confirmación de envío y publicación en portal web, medios y rrss e Informe de prensa</t>
  </si>
  <si>
    <t>42.1 Elaborar informe donde se detallan todas las notas de prensa difundidas</t>
  </si>
  <si>
    <t xml:space="preserve">Número de videos producidos </t>
  </si>
  <si>
    <t xml:space="preserve">Links de los videos publicados </t>
  </si>
  <si>
    <t xml:space="preserve">42.2 Producir y subir material videográfico al canal de YouTube </t>
  </si>
  <si>
    <t>Problemas técnicos en la grabación y edición de videos.</t>
  </si>
  <si>
    <t>Actualizar video Autorregistro</t>
  </si>
  <si>
    <t xml:space="preserve">Porcentaje de efemerides difundidas </t>
  </si>
  <si>
    <t xml:space="preserve">Artes de las efemerides diseñadas/links de las publicaciones </t>
  </si>
  <si>
    <t>42.3 Diseñar y difundir de manera oportuna las efemerides relacionadas a la institución  en los diferentes medios de comunicación</t>
  </si>
  <si>
    <t xml:space="preserve">Porcentaje de seminarios SIUBEN+ apoyados </t>
  </si>
  <si>
    <t>Cuatrimestral</t>
  </si>
  <si>
    <t xml:space="preserve">Correos de seguimiento/invitación de seminarios diseñada/correos de envio invitación/listado de asistencia/fotos o videos del seminario </t>
  </si>
  <si>
    <t>42.4 Coordinar eventos SIUBEN+ en conjunto con el área solicitante.                                                         -Ejecutar los eventos solicitados</t>
  </si>
  <si>
    <t>Refrigerio
Material de apoyo
                                                                                                                                                                                                                                                                (eventos presenciales)</t>
  </si>
  <si>
    <t xml:space="preserve">Porcentaje de materiales digitales producidos </t>
  </si>
  <si>
    <t xml:space="preserve">Correos de las solicitudes/artes diseñados/links de las publicaciones </t>
  </si>
  <si>
    <t>42.5 Recepción y análisis de las solicitudes para crear
contenidos 
- Conceptualizar temas, crear las plantillas y artes para la publicación de las informaciones, y creación de los
contenidos
- Contenido aprobado y difundido por
parte del Departamento de Comunicaciones</t>
  </si>
  <si>
    <t>Exceso de solicitudes sin capacidad para atenderlas todas.; Falta de claridad en los temas a abordar.</t>
  </si>
  <si>
    <t>43. Comunicación interna fortalecida</t>
  </si>
  <si>
    <t>Número de comunicaciones internas enviadas por mes (boletines, actualizaciones, reuniones, etc.).</t>
  </si>
  <si>
    <t>boletines, actualizaciones, reuniones, etc, compartidos</t>
  </si>
  <si>
    <t xml:space="preserve">43.1 Identificar y recopilar contenido a colocar
- Determinar contenido a colocar en murales digitales 
- Determinar temática, crear o recopilar contenido a
colocar en boletines institucionales.
- Diseño de contenido del boletín y publicación por los
medios
- Enviar por comunicación interna las publicaciones de los medios digitales  </t>
  </si>
  <si>
    <t xml:space="preserve">Número actualizaciones realidas a los murales institucionales </t>
  </si>
  <si>
    <t xml:space="preserve">Fotos de la colocación de los murales </t>
  </si>
  <si>
    <t xml:space="preserve">43.2 Actualizar los murales institucionales </t>
  </si>
  <si>
    <t xml:space="preserve">Porcentaje de publicaciones internas producidas </t>
  </si>
  <si>
    <t>Correos de solicitudes/envios de artes</t>
  </si>
  <si>
    <t>43.3 Producir los materiales digitales para publicaciones internas</t>
  </si>
  <si>
    <t>Falta de recursos tecnológicos para la producción eficiente.</t>
  </si>
  <si>
    <t>44. Apoyo en la logística de los encuentros interinstitucionales internos y externos</t>
  </si>
  <si>
    <t xml:space="preserve">Porcentaje de eventos interinstitucionales coordinados </t>
  </si>
  <si>
    <t xml:space="preserve">Correos de solicitudes/Fotos de los convenios </t>
  </si>
  <si>
    <t>44.1 Coordinar eventos en conjunto con el área solicitante.
-Ejecutar los eventos solicitados</t>
  </si>
  <si>
    <t>Falta de planificación en la agenda de los eventos.</t>
  </si>
  <si>
    <t>45. Campaña del Aniversario SIUBEN</t>
  </si>
  <si>
    <t xml:space="preserve">Campaña de Aniversario ejecutada  </t>
  </si>
  <si>
    <t>Correos e imagines de la difusión de la campaña</t>
  </si>
  <si>
    <t>45.1 Realizar análisis inicial de necesidades de comunicación.</t>
  </si>
  <si>
    <t>Falta de diagnóstico preciso de necesidades comunicacionales.; Falta de indicadores claros para medir el éxito de las campañas.</t>
  </si>
  <si>
    <t xml:space="preserve">45.2 Operacionalizar las acciones de comunicación.   </t>
  </si>
  <si>
    <t>45.3 Adaptar contenidos a plataformas mediáticas seleccionadas.</t>
  </si>
  <si>
    <t>45.4 Ejecutar campaña.</t>
  </si>
  <si>
    <t>46. Implementación de la campañana de Comunicación Interna y Externa con enfoque de género</t>
  </si>
  <si>
    <t xml:space="preserve">Porcentaje de implementación del Plan de Comunicaciones </t>
  </si>
  <si>
    <t xml:space="preserve">Artes, correos e imagenes de difusión </t>
  </si>
  <si>
    <t xml:space="preserve">Porcentaje </t>
  </si>
  <si>
    <t>46.1 Realizar análisis inicial de necesidades de comunicación.</t>
  </si>
  <si>
    <t xml:space="preserve">46.2 Operacionalizar las acciones de comunicación. </t>
  </si>
  <si>
    <t xml:space="preserve">46.3 Adaptar contenidos a plataformas mediáticas seleccionadas. </t>
  </si>
  <si>
    <t>46.4 Ejecutar campaña de comunicación con enfoque de género.</t>
  </si>
  <si>
    <t>47. Estrategia de comunicación de la plataforma Registrate dirigido a inmigrantes venezolanos en el marco del Proyecto de Respuesta Multisectorial a la Movilidad Humana.</t>
  </si>
  <si>
    <t>Plan de comunicación elaborado y/o propuesta revisada, 30 días despues que haya sido poloteada y entregada la plataforma</t>
  </si>
  <si>
    <t>Informes y correos relacionados</t>
  </si>
  <si>
    <t>47.1 Apoyo técnico a la consultoría.</t>
  </si>
  <si>
    <t>Falta de respuesta oportuna a requerimientos técnicos.</t>
  </si>
  <si>
    <t>Carmela Jacobo Beras</t>
  </si>
  <si>
    <t>Encargada de Comunicaciones</t>
  </si>
  <si>
    <t xml:space="preserve">Comunicaciones </t>
  </si>
  <si>
    <t>Presupuesto Total RD$</t>
  </si>
  <si>
    <t>Jurídico</t>
  </si>
  <si>
    <t>Gobernanza y fortalecimiento institucional.</t>
  </si>
  <si>
    <t>Fortalecer el  marco legal, normativo y funcional del SIUBEN.</t>
  </si>
  <si>
    <t>Número de verificaciones realizadas a la matriz de legislación aplicable en los tiempos planificados.</t>
  </si>
  <si>
    <t>Matríz de legislacion aplicable al SIUBEN, correos electrónicos.</t>
  </si>
  <si>
    <t>No disponibilidad del personal involucrado. No disponibilidad de medios de comunicación para difundir la matriz actualizada.</t>
  </si>
  <si>
    <t>Porcentaje de Convenios formalizados (según hayan sido requeridos), mensual.</t>
  </si>
  <si>
    <t>Informe de actividades del Departamento Jurídico</t>
  </si>
  <si>
    <t>No disponibilidad del personal involucrado.</t>
  </si>
  <si>
    <t>Porcentaje de Contratos de compras y contrataciones públicas formalizados (según hayan sido requeridos), mensual.</t>
  </si>
  <si>
    <t>Porcentaje de actos administrativos preparados.</t>
  </si>
  <si>
    <t>Porcentaje de Procesos litigiosos gestionados ante tribunales de forma Anual</t>
  </si>
  <si>
    <t>Informe anual de litigios y procesos contenciosos</t>
  </si>
  <si>
    <t>Porcentajes de solicitudes de opinión legal respondidas</t>
  </si>
  <si>
    <t>Manuel Emilio Santos Jimenez</t>
  </si>
  <si>
    <t>Encargado de Departamento Jurídico</t>
  </si>
  <si>
    <t>Fortalecer el marco legal, normativo y funcional del SIUBEN.</t>
  </si>
  <si>
    <t xml:space="preserve">Costo Unitario </t>
  </si>
  <si>
    <t>Presupuesto POA RD$</t>
  </si>
  <si>
    <t>TOTAL  PRESUPUESTADO</t>
  </si>
  <si>
    <t>DEPARTAMENTO</t>
  </si>
  <si>
    <t xml:space="preserve">Planificación y Desarrollo </t>
  </si>
  <si>
    <t>2- Gobernanza y Fortalecimiento Institucional</t>
  </si>
  <si>
    <t>Documento PEI 2025-2028 elaborado</t>
  </si>
  <si>
    <t>Documento técnico elaborado del PEI</t>
  </si>
  <si>
    <t>Falta de alineación entre las áreas y retrasos en la recopilación de información clave, afectando la coherencia del documento final.</t>
  </si>
  <si>
    <t>Retrasos en la recopilación de información clave.</t>
  </si>
  <si>
    <t>Plan Operativo elaborado</t>
  </si>
  <si>
    <t>Matriz de Plan Operativo</t>
  </si>
  <si>
    <t>Demora en la asignación del techo presupuestario institucional por la institución correspondiente.</t>
  </si>
  <si>
    <t>Asignación de trabajos no planificados.</t>
  </si>
  <si>
    <t>Retrasos en la entrega de información por parte de las áreas, afectando la planificación y ejecución del presupuesto.</t>
  </si>
  <si>
    <t>Falta de disponibilidad de las áreas.</t>
  </si>
  <si>
    <t>Retrasos en la validación que afecten la implementación oportuna del POA.</t>
  </si>
  <si>
    <t>Falta de disponibilidad de las áreas por que tienen otras prioridades que atender.</t>
  </si>
  <si>
    <t xml:space="preserve">Memoria elaborada </t>
  </si>
  <si>
    <t>Memoria Institucional</t>
  </si>
  <si>
    <t>Cambios tardíos en los lineamientos que dificulten la actualización dentro de los plazos establecidos.</t>
  </si>
  <si>
    <t>Dificultades en la recopilación de información que afecten la calidad del documento final.</t>
  </si>
  <si>
    <t>Inconsistencias en la información recibida que requieran retrabajo.</t>
  </si>
  <si>
    <t>Retrasos en la entrega debido a demoras en la validación interna.</t>
  </si>
  <si>
    <t xml:space="preserve">Informes realizados </t>
  </si>
  <si>
    <t xml:space="preserve">Informes de Desempeño Institucional y de Proyectos de Cooperación elaborados </t>
  </si>
  <si>
    <t>Falta de adopción por parte de las áreas, afectando el seguimiento adecuado del POA.</t>
  </si>
  <si>
    <t xml:space="preserve"> Insuficiencia de recursos humanos o técnicos para atender todas las solicitudes.</t>
  </si>
  <si>
    <t>Falta de seguimiento efectivo por parte de las áreas, generando incumplimientos en las metas establecidas.</t>
  </si>
  <si>
    <t>Errores en la validación de evidencias que afecten la precisión del monitoreo.</t>
  </si>
  <si>
    <t>Retrasos en la recopilación de datos que dificulten la entrega puntual del informe.</t>
  </si>
  <si>
    <t xml:space="preserve">Plan de transversalización de género en el SIUBEN 2025 (aprobado). </t>
  </si>
  <si>
    <t>Plan de transversalización de género</t>
  </si>
  <si>
    <t>Falta de compromiso institucional, insuficiente asignación presupuestaria, resistencia cultural al enfoque de género.</t>
  </si>
  <si>
    <t xml:space="preserve">Ejecución anual del Plan de transversalización de género para el SIUBEN </t>
  </si>
  <si>
    <t>Informes de igualdad de género. Correos, minutas o agendas, programas, listado de asistencia, fotos, post en RRSS del SIUBEN, Boletin SIUBEN Comunica entre otros.</t>
  </si>
  <si>
    <t>Falta de recursos o compromiso institucional para la implementación efectiva del plan.</t>
  </si>
  <si>
    <t>Porcentaje de actas elaboradas según se habiliten proyectos  por la cooperación internacional</t>
  </si>
  <si>
    <t>Actas constitutivas y fichas de proyectos elaboradas respecto a los proyectos financiados por la cooperación internacional habilitados en la institución</t>
  </si>
  <si>
    <t>Limitada información clave del proyecto de oportuna; Falta articulación con las áreas vinculadas al proyecto para definir los hitos.</t>
  </si>
  <si>
    <t>Porcentaje de proyectos con riesgos gestionados de forma trimestral</t>
  </si>
  <si>
    <t>Informe trimestral de monitoreo de actividades y ejecución presupuestaria proyectos de los organismos de cooperación vigentes en la institución.</t>
  </si>
  <si>
    <t>Falta de insumos claves para la identificación y defición de tratamientos de riesgos de proyectos de forma oportuna, como son la definición de objetivos, alcance, productos, responsables, cronograma y procesos operativos requeridos.</t>
  </si>
  <si>
    <t>Debilidad en la comunicación entre las áreas involucradas en la ejecución del proyecto, lo que puede generar demoras en la actualización de las actas y dificultar la implementación oportuna de medidas de mitigación ante la materialización de riesgos.</t>
  </si>
  <si>
    <t>Falta de cooperación de las áreas en compartir oportunamente reportes de ejecución de las actividades  según plan de trabajo definido; Débil seguimiento por sobrecarga de trabajo del personal responsable que permita la materialización de riesgos no mitigados.</t>
  </si>
  <si>
    <t xml:space="preserve">Informes de cooperación internacional realizados </t>
  </si>
  <si>
    <t>de monitoreo y seguimiento de los proyectos de los organismos de cooperación vigentes en la institución.</t>
  </si>
  <si>
    <t>Retraso por parte de las áreas en compartir oportunamente reportes de ejecución de las actividades según plan de trabajo definido; Débil seguimiento por sobrecarga de trabajo del personal responsable.</t>
  </si>
  <si>
    <t>Matriz de intercambio realizada y actualizada</t>
  </si>
  <si>
    <t>Matriz de Intercambio de experiencia</t>
  </si>
  <si>
    <t>Asignación de trabajos no planificados que impidan actualizar oportunamente la Matriz de intercambio de experiencia.</t>
  </si>
  <si>
    <t>Informe realizado  y socializado</t>
  </si>
  <si>
    <t>Informes y/o correos de notificación de la gestión realizada  y resultados en casos que aplique.</t>
  </si>
  <si>
    <t>Documento técnico con las estrategias y/o iniciativas del PEI vigente que pueden gestionarse como proyectos.</t>
  </si>
  <si>
    <t>Seguimiento a las áreas para que informen sobre las iniciativas que puedan estar desarrollando y no estan planificadas, para su adecuada documentación y gestión.</t>
  </si>
  <si>
    <t xml:space="preserve">Correos y/o minutas de reuniones con las áreas </t>
  </si>
  <si>
    <t>Porcentaje de actas elaboradas según se habiliten proyectos  internos identificados</t>
  </si>
  <si>
    <t>Actas constitutivas elaboradas respectos a los proyectos internos identificados</t>
  </si>
  <si>
    <t>Porcentaje de monitoreo de los proyectos internos en ejecución</t>
  </si>
  <si>
    <t>Informe de monitoreo de los proyectos internos ejecutados</t>
  </si>
  <si>
    <t>Seguimiento a las áreas para que informen sobre las buenas practivas, intercambios de experiencias que realicen para documentarlas en la Plataforma del conocimiento.</t>
  </si>
  <si>
    <t xml:space="preserve">Porcentaje de actualización de la plataforma de gestión del conocimiento </t>
  </si>
  <si>
    <t>Imagenes de la plataforma actualizada</t>
  </si>
  <si>
    <t>Narolin Inoa</t>
  </si>
  <si>
    <t>Enc. Div. Formulación, Monitoreo y Evaluación de Planes, Programas y Proyectos</t>
  </si>
  <si>
    <t>Dirección  de Tecnologia de la Información y Comunicaciones</t>
  </si>
  <si>
    <t>1- Implementación del Registro Social Universal y el Registro Único de Beneficiarios</t>
  </si>
  <si>
    <t>1.1- Crear el registro social universal (RSU) y el registro único de beneficiarios (RUB), enfocando sus funcionalidades a los requerimientos de información y análisis de las políticas sociales.</t>
  </si>
  <si>
    <t>Meta Fisica anual</t>
  </si>
  <si>
    <t>Porcentaje de implementación del ambiente de entrega y recepción de información</t>
  </si>
  <si>
    <t>Ambiente Operando</t>
  </si>
  <si>
    <t>Falta de recursos económicos</t>
  </si>
  <si>
    <t xml:space="preserve">Implementada la interoperabilidad con INDOTEL, DGII, TSS, SUP. BANCOS, SNS, CONADIS. </t>
  </si>
  <si>
    <t xml:space="preserve">Entidades incoporadas </t>
  </si>
  <si>
    <t>Falta de compromiso y entrega de la contraparte (instituciones priorizadas)</t>
  </si>
  <si>
    <t xml:space="preserve">Cantidad de (APIs) actualizados </t>
  </si>
  <si>
    <t>Cantidad Con el APIs Actualizado: Punto Solidario, App de consulta de la primera dama, Carpeta Ciudadana, el MIVED y las Instituciones con nuevos convenios</t>
  </si>
  <si>
    <t xml:space="preserve"> </t>
  </si>
  <si>
    <t xml:space="preserve">Falta de disponibilidad del personal clave asignado </t>
  </si>
  <si>
    <t>Cantidad de nuevos (APIs) creados</t>
  </si>
  <si>
    <t>Cantidad Con el APIs Creados para nuevos convenios e  Instituciones prorizadas como; el MAP, TSS,  DGII, SUP.BANCOS, otros</t>
  </si>
  <si>
    <t>Porcentaje de implementación de nuevas tecnologías y herramientas (Inteligencia de Negocios Qlick institucional, Ms Power BI, Ms Project, SharePoint, Carpeta compartidas).</t>
  </si>
  <si>
    <t xml:space="preserve">Informe de Implementación  </t>
  </si>
  <si>
    <t xml:space="preserve">Falta de recursos económico y falta de disponibilidad del personal clave asignado </t>
  </si>
  <si>
    <t xml:space="preserve">Porcentaje de implemntación de la Intranet Institucional en la  platforma de Office 365 </t>
  </si>
  <si>
    <t xml:space="preserve">Intranet Operando </t>
  </si>
  <si>
    <t>Porcentaje de ejecución de los ajustes en los sistemas SIUBEN con la cartografia de la ONE</t>
  </si>
  <si>
    <t xml:space="preserve">Sistemas Operando con la nueva cartografia </t>
  </si>
  <si>
    <t xml:space="preserve">Atraso en la entrega del insumo inicial y cambios no documentados por parte del departamento de cartografia </t>
  </si>
  <si>
    <t xml:space="preserve">Porcentaje de Ejecución del Cronograma de Mantenimiento Preventivo de Equipos </t>
  </si>
  <si>
    <t xml:space="preserve">Informe de Ejecución Mantenimiento Oficina Principal </t>
  </si>
  <si>
    <t xml:space="preserve">Registro de Asistencia de los participantes </t>
  </si>
  <si>
    <t>Porcentaje de ejecución del cronograma Mantenimiento de Centro de Datos</t>
  </si>
  <si>
    <t>Orden de Compras de los Servicios solicitados/ Reporte de mantenimientos realizados</t>
  </si>
  <si>
    <t>Falta de recursos económicos y atraso en la entrega del servicio contrarado</t>
  </si>
  <si>
    <t>Informe de implementación  de los equipos</t>
  </si>
  <si>
    <t>Fortalecer los sistemas para la gestión administrativa y financiera segun las necesidades Institucionales</t>
  </si>
  <si>
    <t>Solicitud de Adquisión / Orden de Compra de la Licencia</t>
  </si>
  <si>
    <t xml:space="preserve">Mantener Protegida la institución contra ataques cibernéticos y delitos electrónicos (CiberSeguridad) </t>
  </si>
  <si>
    <t xml:space="preserve">Informe Mensual de Monitoreo y prevención de vulnerabilidades </t>
  </si>
  <si>
    <t xml:space="preserve">Número de Recertificaciones obtenidas </t>
  </si>
  <si>
    <t>Certificaciones OGTIC</t>
  </si>
  <si>
    <t>Atraso en la asignación de auditor por parte de la OGTIC</t>
  </si>
  <si>
    <t>Porcentaje de implementación de ajustes en la nueva operativa</t>
  </si>
  <si>
    <t xml:space="preserve">Informe de Implementación </t>
  </si>
  <si>
    <t>Atraso en la entrega del insumo inicial y cambios no documentados por parte de la Dirección de Analisis</t>
  </si>
  <si>
    <t xml:space="preserve">Porcentaje de implementación de la nueva version de la herramienta
</t>
  </si>
  <si>
    <t>Porcentaje de implementación del módulo ad hoc para movilidad humana</t>
  </si>
  <si>
    <t>Módulo ad hoc para movilidad huamana funcionando</t>
  </si>
  <si>
    <t>Falta de recursos económicos y atraso en la contratación de consultoria</t>
  </si>
  <si>
    <t xml:space="preserve">Porcentaje de implementación del dashboard de movilidad humana 
</t>
  </si>
  <si>
    <t>Dashboards del proyecto Funcionando</t>
  </si>
  <si>
    <t>Porcentaje de implementacion de interoperabilidad</t>
  </si>
  <si>
    <t>Interoperabilidad Operando</t>
  </si>
  <si>
    <t>Falta de recursos económicos y falta de disponibilidad del personal clave asignado</t>
  </si>
  <si>
    <t>Wilfredo Antonio Soto Castillo</t>
  </si>
  <si>
    <t>Director de Tecnología y Comunicaciones</t>
  </si>
  <si>
    <t>Costo Unitario / presupuesto asignado</t>
  </si>
  <si>
    <t>Presupuesto Nacional</t>
  </si>
  <si>
    <t xml:space="preserve">Shutterstock - Suscripción descarga de imágenes </t>
  </si>
  <si>
    <t>2.2.5.9.01</t>
  </si>
  <si>
    <t>Canva Pro para equipos - Suscripción diseño digital</t>
  </si>
  <si>
    <t>ISSUU - Suscripción publicaciones editoriales</t>
  </si>
  <si>
    <t>Renovación de Adobe Creative Cloud</t>
  </si>
  <si>
    <t>Liciencia de Software de MindManager para uso de la institución</t>
  </si>
  <si>
    <t>Latas de limpiadores de contacto</t>
  </si>
  <si>
    <t>Latas de limpiador de pantalla</t>
  </si>
  <si>
    <t>Discos duros SDD 2.5 / 512GB</t>
  </si>
  <si>
    <t>Discos duros SDD 2TB</t>
  </si>
  <si>
    <t>Patch cord categoria 6, 7 pies</t>
  </si>
  <si>
    <t>Cabezales de Red RJ45 Categoria 6</t>
  </si>
  <si>
    <t xml:space="preserve">DEPARTAMENTO DE PLANIFICACIÓN Y DESARROLLO </t>
  </si>
  <si>
    <t>Planificación y Desarrollo</t>
  </si>
  <si>
    <t>1. Implementación del registro universal de hogares y el registro único de beneficiarios</t>
  </si>
  <si>
    <t>Tabla No. 2
Presupuesto por programática</t>
  </si>
  <si>
    <t>CODIGO</t>
  </si>
  <si>
    <t>PROGRAMÁTICAS</t>
  </si>
  <si>
    <t xml:space="preserve">MONTO </t>
  </si>
  <si>
    <t>08.00.0001</t>
  </si>
  <si>
    <t>Hogares incluidos en  la base de datos del SIUBEN para la constitución del Registro Social Universal</t>
  </si>
  <si>
    <t>09.00.0001</t>
  </si>
  <si>
    <t>Instituciones registran  los hogares beneficiarios en la base de datos del SIUBEN Para la creación del  Registro Único de Beneficiarios</t>
  </si>
  <si>
    <t>00.00.0001</t>
  </si>
  <si>
    <t>Dirección y Coordinación (SIUBEN)</t>
  </si>
  <si>
    <r>
      <t xml:space="preserve">Fuente: </t>
    </r>
    <r>
      <rPr>
        <sz val="10"/>
        <color theme="1"/>
        <rFont val="Gotham"/>
      </rPr>
      <t>Presupuesto 2025 aprobado por DIGREPRES</t>
    </r>
  </si>
  <si>
    <t>Gráfico 2: Presupuesto 2025 por programática</t>
  </si>
  <si>
    <t>GOBIERNO DE LA REPUBLICA DOMINICANA</t>
  </si>
  <si>
    <t>SISTEMA UNICO DE BENEFICIARIOS (SIUBEN)</t>
  </si>
  <si>
    <t xml:space="preserve">Presupuesto de Gasto y Aplicaciones financieras </t>
  </si>
  <si>
    <t>En RD$</t>
  </si>
  <si>
    <t>DETALLE</t>
  </si>
  <si>
    <t>Presupuesto Aprobado</t>
  </si>
  <si>
    <t>Presupuesto Modificado</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</si>
  <si>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</si>
  <si>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</si>
  <si>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</si>
  <si>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</si>
  <si>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</si>
  <si>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</si>
  <si>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</si>
  <si>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</si>
  <si>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</si>
  <si>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</si>
  <si>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</si>
  <si>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</si>
  <si>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</si>
  <si>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</si>
  <si>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</si>
  <si>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</si>
  <si>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</si>
  <si>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</si>
  <si>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</si>
  <si>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</si>
  <si>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</si>
  <si>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</si>
  <si>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</si>
  <si>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</si>
  <si>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</si>
  <si>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</si>
  <si>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</si>
  <si>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</si>
  <si>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</si>
  <si>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</si>
  <si>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</si>
  <si>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</si>
  <si>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</si>
  <si>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</si>
  <si>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</si>
  <si>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</si>
  <si>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</si>
  <si>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</si>
  <si>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</si>
  <si>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</si>
  <si>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</si>
  <si>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</si>
  <si>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</si>
  <si>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</si>
  <si>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</si>
  <si>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</si>
  <si>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</si>
  <si>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</si>
  <si>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</si>
  <si>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</si>
  <si>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</si>
  <si>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</si>
  <si>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</si>
  <si>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</si>
  <si>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</si>
  <si>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</si>
  <si>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</si>
  <si>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</si>
  <si>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</si>
  <si>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</si>
  <si>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</si>
  <si>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</si>
  <si>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</si>
  <si>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</si>
  <si>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</si>
  <si>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</si>
  <si>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</si>
  <si>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</si>
  <si>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</si>
  <si>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</si>
  <si>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</si>
  <si>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</si>
  <si>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</si>
  <si>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</si>
  <si>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</si>
  <si>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r>
      <rPr>
        <b/>
        <sz val="11"/>
        <color theme="1"/>
        <rFont val="Calibri"/>
        <family val="2"/>
        <scheme val="minor"/>
      </rPr>
      <t>Presupuesto aprobado:</t>
    </r>
    <r>
      <rPr>
        <sz val="11"/>
        <color theme="1"/>
        <rFont val="Calibri"/>
        <family val="2"/>
        <scheme val="minor"/>
      </rPr>
      <t xml:space="preserve"> Se refiere al presupuesto aprobado en la Ley de Presupuesto General del Estado.</t>
    </r>
  </si>
  <si>
    <r>
      <t xml:space="preserve">Presupuesto modificado:  </t>
    </r>
    <r>
      <rPr>
        <sz val="11"/>
        <color theme="1"/>
        <rFont val="Calibri"/>
        <family val="2"/>
        <scheme val="minor"/>
      </rPr>
      <t xml:space="preserve">Se refiere al presupuesto aprobado en caso de que el Congreso Nacional apruebe un presupuesto complementario. </t>
    </r>
  </si>
  <si>
    <r>
      <rPr>
        <b/>
        <sz val="11"/>
        <color theme="1"/>
        <rFont val="Calibri"/>
        <family val="2"/>
        <scheme val="minor"/>
      </rPr>
      <t>Total devengado:</t>
    </r>
    <r>
      <rPr>
        <sz val="11"/>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</si>
  <si>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Recursos Humanos</t>
  </si>
  <si>
    <t>Candidatos evaluados y seleccionados para cubrir las vacantes de la institución y de los proyectos externos.</t>
  </si>
  <si>
    <t>Planificación de Recursos Humanos, requisiciones, convocatorias, pruebas técnicas, informes de entrevistas, designación</t>
  </si>
  <si>
    <t xml:space="preserve">No contar candidatos que cumplan con el perfil del cargo.
Falta de presupuesto.
Escala salarial limitada. </t>
  </si>
  <si>
    <t>Estrategia de Reclutamiento, pruebas técnicas, convocatoria, pruebas técnicas, informes de entrevistas, cartas compromiso</t>
  </si>
  <si>
    <t>Fondos proyectos</t>
  </si>
  <si>
    <t>Oficios, cartas compromiso, correos electrónicos</t>
  </si>
  <si>
    <t xml:space="preserve">Colaboradores capacitados, eventos formativos ejecutados
(cumplimiento de actividdades = (Actividades ejecutadas/ Actividades planificadas) * 100)
​
 </t>
  </si>
  <si>
    <t>Formulario de Detección de Necesidades completado</t>
  </si>
  <si>
    <t>Falta de respuesta oportuna de los supervisores.
Falta de presupuesto
Falta de proveedores con programas de formación requeridos.
Inasistencia del personal.
Eventos naturales.</t>
  </si>
  <si>
    <t>Plan de Capacitación elaborado y aprobado por la dirección general</t>
  </si>
  <si>
    <t>Plan de capacitación,
Listados de participación
Certificados de Participación</t>
  </si>
  <si>
    <t>Informe Trimestral de Ejecución</t>
  </si>
  <si>
    <t>Informe Semestral de Ejecución</t>
  </si>
  <si>
    <t>Solicitudes de pasantía
Programa de pasante
Evaluación e informe  de pasantía</t>
  </si>
  <si>
    <t>Registro y Certificado de Participación</t>
  </si>
  <si>
    <t>Formularios e informe de evaluación</t>
  </si>
  <si>
    <t>Programa de capacitación al personal para levantamiento de los proyectos</t>
  </si>
  <si>
    <t>Reportes y registros de novedades de personal de la institución y de los proyectos</t>
  </si>
  <si>
    <t>Registros de expedientes de personal SIGEI</t>
  </si>
  <si>
    <t>Acciones de personal</t>
  </si>
  <si>
    <t>Falta de envio oportuno de las informaciones departe del personal y supervisores.</t>
  </si>
  <si>
    <t>Reporte de Absentismo</t>
  </si>
  <si>
    <t>Reporte Indice de Rotación</t>
  </si>
  <si>
    <t>Expedientes digitales del personal inactivo</t>
  </si>
  <si>
    <t>Falta de personal. 
Falta de presupuesto.
Limitación de espacio físico.</t>
  </si>
  <si>
    <t>La linea base corresponde a 587 empleados inactivos registrados en base de datos desde el 2009.</t>
  </si>
  <si>
    <t>Expedientes del personal activo en formato físico y digital</t>
  </si>
  <si>
    <t>La linea base corresponde a 231 empleados activos a enero más la proyección de personal de nuevo ingreso 2025</t>
  </si>
  <si>
    <t>Cantidad de acciones realizadas para el Desarrollo Organizacional
(cumplimiento de actividdades = (Actividades ejecutadas/ Actividades planificadas) * 100)</t>
  </si>
  <si>
    <t>Cargos aprobados en la estructura orgánica</t>
  </si>
  <si>
    <t>Falta de personal con capacidad técnica.
Reprogramación de fechas del personal entrevistado.</t>
  </si>
  <si>
    <t>Cargos validados por los Responsables de Areas</t>
  </si>
  <si>
    <t>Falta de personal. 
Reprogramación de fechas del personal supervisor.</t>
  </si>
  <si>
    <t>Cargos revisados por Recursos Humanos, solicitud de aprobación al MAP</t>
  </si>
  <si>
    <t>Tiempo de respuesta del MAP del servicio comprometido en carta por 42 días.</t>
  </si>
  <si>
    <t>Invitació, correo, listados de participació, fotos.</t>
  </si>
  <si>
    <t>Inasistencia del personal.</t>
  </si>
  <si>
    <t xml:space="preserve"> Manual de Políticas Internas de Recursos Humanos.</t>
  </si>
  <si>
    <t>Solicitud aprobada, Invitación, correo, listado de participación, fotos.</t>
  </si>
  <si>
    <t xml:space="preserve"> Manual de Inducción de Recursos Humanos</t>
  </si>
  <si>
    <t>Oficio de solicitud, aprobación.</t>
  </si>
  <si>
    <t>Cacantidad acciones realizadas para gestionar la Compensación y los Beneficios al personal</t>
  </si>
  <si>
    <t>Formularios de Seguro Médico, Seguro de Vida, Inabi, cartera de Préstamos, asignación tarjeta</t>
  </si>
  <si>
    <t>Correo, invitación, listado de asistencia.</t>
  </si>
  <si>
    <t>No disponibilidad de proveedores.
Inasistencia del personal.</t>
  </si>
  <si>
    <t>Relación de solicitudes de subsidios, estatus en TSS, estatus de solicitudes, desembolsos</t>
  </si>
  <si>
    <t>No entrega oportuna de los documentos por los colaboradores.
Vencimiento tiempo para solicitar.</t>
  </si>
  <si>
    <t>Porcentahe de servidores públicos evaluados en su Desempeño Laboral por Resultados y Competencias.</t>
  </si>
  <si>
    <t>Matriz de acuerdos realizados por área</t>
  </si>
  <si>
    <t>No entrega oportuna de los acuerdos de desempeño por parte de los supervisores.</t>
  </si>
  <si>
    <t>Informe de resultados de evaluación de desempeño</t>
  </si>
  <si>
    <t>No entrega oportuna de las evaluaciones de desempeño por parte de los supervisores.</t>
  </si>
  <si>
    <t>Cantdad de actividades realizadas para la mejora del Clima Organizacional
(cumplimiento de actividdades = (Actividades ejecutadas/ Actividades planificadas) * 100)</t>
  </si>
  <si>
    <t>Encuesta de Clima, Informe de resultados</t>
  </si>
  <si>
    <t>Abstención del personal de completar la encuesta.</t>
  </si>
  <si>
    <t>Reconocimientos realizados</t>
  </si>
  <si>
    <t>Inasistencia del personal. Falta de presupuesto.</t>
  </si>
  <si>
    <t>Cineforum, listado de participación</t>
  </si>
  <si>
    <t>Invitación a Taller, listado de participación</t>
  </si>
  <si>
    <t>Invitación a conferencia, listado de participación</t>
  </si>
  <si>
    <t>Invitación actividad, listado de participación</t>
  </si>
  <si>
    <t>Invitación jornada de prevención, listado de asistencia</t>
  </si>
  <si>
    <t>Invitación actividad, fotos</t>
  </si>
  <si>
    <t>Sistema de Gestión Seguridad y Salud en el Trabajo implementado.
((Actividades ejecutadas/ Actividades planificadas) * 100))</t>
  </si>
  <si>
    <t>Correo, Listado de participación, remisión de minuta</t>
  </si>
  <si>
    <t>Programa de Emergencia</t>
  </si>
  <si>
    <t xml:space="preserve">Correo, fotos, informe </t>
  </si>
  <si>
    <t>Correo, listados de participación, fotos</t>
  </si>
  <si>
    <t xml:space="preserve"> Acciones realizadas para apoyar la trasnversalización de la Igualdad de Género</t>
  </si>
  <si>
    <t xml:space="preserve">Informe con resultados de la encuesta </t>
  </si>
  <si>
    <t>Resistencia de los empleados.
Falta de seguimiento y acción</t>
  </si>
  <si>
    <t>Informe de Brecha salarial</t>
  </si>
  <si>
    <t>Plan actualizado</t>
  </si>
  <si>
    <t>Complejidad de las soluciones.</t>
  </si>
  <si>
    <t xml:space="preserve"> Porcentaje de evidencias enviadas para completar la autoevaluación del CAF 2025</t>
  </si>
  <si>
    <t>Presentación y listado de participación</t>
  </si>
  <si>
    <t xml:space="preserve">34.1 Elaborar y remitir las documentaciones que son evidencias para completar la autoevaluación del CAF 2025, según requerimiento por el área de Calidad en la Gestión. </t>
  </si>
  <si>
    <t>Porcentaje de cumplimiento  Plan de Mejora CAF 2025.</t>
  </si>
  <si>
    <t>Evidencias remitidas e Informe de de cumplimiento Plan de Mejora CAF 2025</t>
  </si>
  <si>
    <r>
      <t>34.2. Elaborar Plan de Mejora del CAF</t>
    </r>
    <r>
      <rPr>
        <sz val="12"/>
        <rFont val="Gotham"/>
      </rPr>
      <t xml:space="preserve"> 2026 </t>
    </r>
  </si>
  <si>
    <t>Porcentaje de cumplimiento del Plan de Mejora CAF 2025</t>
  </si>
  <si>
    <t>Informe de de cumplimiento Plan de Mejora CAF 2025</t>
  </si>
  <si>
    <t>34.3 Monitorear Plan de Mejora CAF 2025 y elaborar informe de cumplimiento para el organo rector.</t>
  </si>
  <si>
    <t>Servicios de cáterin en la obra o lugar de trabajo</t>
  </si>
  <si>
    <t>Contrato</t>
  </si>
  <si>
    <t>Organizadores o accesorios de colgar</t>
  </si>
  <si>
    <t xml:space="preserve">Servicio de capacitación </t>
  </si>
  <si>
    <t xml:space="preserve">Servicio </t>
  </si>
  <si>
    <t>Según plan de capacitación</t>
  </si>
  <si>
    <t>Encargada de Recursos Humanos</t>
  </si>
  <si>
    <t>48.3 Coordinar y ejecutar las actividades de capacitación contempladas en el Plan de Capacitación, conforme a la disponibilidad de recursos financieros y disponibilidad de proveedores.</t>
  </si>
  <si>
    <t>53.4 Conmemoración de Día de las Madres</t>
  </si>
  <si>
    <t>53.5 Conmemoración de Día del Padre</t>
  </si>
  <si>
    <t>34. Marco Común de Evaluación (CAF) implementado.</t>
  </si>
  <si>
    <t>2.2.9.2.01</t>
  </si>
  <si>
    <t>2.2.8.7.04</t>
  </si>
  <si>
    <t>Yanary Grullon Minaya</t>
  </si>
  <si>
    <t>34.2 Cumplimiento de acciones programadas en el Plan de Mejora CAF 2025.
      1. Elaborar Plan de responsabilidad Social.
      2. Gestionar el Plan de Responsabilidad Social.
      3.Revisar el procedimiento  de Gestión de Partes interesadas para establecer periodicidad  para los levantamientos de necesidades y expectactivas de las Partes Interesadas. 
      4. Planificar actividades de responsabilidad social desde la formulación de la planificación operativa (mediante el Plan de Responsabilidad Social).
      5. Incluir acciones en el acta constitutiva del proyecto (Estudio o Levantamiento) para la capacitación y contratacion de comunitarios.</t>
  </si>
  <si>
    <t>30.2 Cumplimiento de acciones programadas en el Plan de trabajo del Comité de Salud y Seguridad en el Trabajo</t>
  </si>
  <si>
    <t>48. Reclutamiento y Selección del Personal</t>
  </si>
  <si>
    <t>48.1 Reclutar y seleccionar el personal idoneo para cubrir los cargos vacantes de la institución.</t>
  </si>
  <si>
    <t>48.2 Reclutar y seleccionar el personal idoneo para cubrir los cargos vacantes de los proyectos externos, contemplados en el cronograma de Levantamiento de hogares Fase II del Proyecto BID (en las provincias Elias Piña, San Juan de la Maguana y San José de Ocoa).</t>
  </si>
  <si>
    <t>48.3 Gestionar las no objeciones y/o cartas compromiso para el ingreso del personal seleccionado</t>
  </si>
  <si>
    <t>49. Capacitación y Desarrollo del personal</t>
  </si>
  <si>
    <t>49.1 Gestionar la Detección de necesidades de Capacitación del personal 2026</t>
  </si>
  <si>
    <t>49.2 Elaborar el Plan de Capacitación Annual 2026</t>
  </si>
  <si>
    <t>49.3 Coordinar y ejecutar las actividades de capacitación contempladas en el Plan de Capacitación, conforme a la disponibilidad de recursos financieros y disponibilidad de proveedores.</t>
  </si>
  <si>
    <t>49.4 Realizar Informes Trimestrales de las Capacitaciones ejecutadas y cargar evidencias en el SISMAP</t>
  </si>
  <si>
    <t>49.5 Realizar Informes Semestrales de los Indicadores de las Capacitaciones realizadas para SGC</t>
  </si>
  <si>
    <t>49.6 Programar y coordinar acompañamiento para pasantes, cumpliendo con solicitudes de instituciones públicas, politécnicos y universidades.</t>
  </si>
  <si>
    <t>49.7 Coordinar Inducción a la Administración Pública INAP</t>
  </si>
  <si>
    <t>49.8 Evaluación de los programas de capacitación impartidos</t>
  </si>
  <si>
    <t>49.9 Coordinar y ejecutar las actividades de capacitación contempladas en el cronograma de Levantamiento de hogares Fase II del Proyecto BID (en las provincias Elias Piña, San Juan de la Maguana y San José de Ocoa)</t>
  </si>
  <si>
    <t>50.Registro y Control del Personal</t>
  </si>
  <si>
    <t>50.1 Registrar las informaciones de los expedientes de todos colaboradores de la institución y personal contratado de los proyectos en el Sistema de Gestión Integrado SIGEI</t>
  </si>
  <si>
    <t>50.2 Registrar las novedades de personal y generar acciones en el SIGEI</t>
  </si>
  <si>
    <t>50.4 Generar Índice de Rotación Anual.</t>
  </si>
  <si>
    <t>50.5 Escanear y digitar en SIGEI todos los expedientes de personal inactivo y enviar a archivo muerto.</t>
  </si>
  <si>
    <t>50.6 Elaborar, organizar, digitar y actualizar los expedientes del personal activo en formato físico y digital.</t>
  </si>
  <si>
    <t>51. Desarrollo Organizacional</t>
  </si>
  <si>
    <t>51.1 Levantamiento de información para actualizar todos los cargos aprobados en el Manual de Cargos de SIUBEN.</t>
  </si>
  <si>
    <t>51.2 Análisis y Validación de Información.</t>
  </si>
  <si>
    <t>51.3 Solicitud de aprobación al Órgano Rector.</t>
  </si>
  <si>
    <t>51.4 Socialización del Manual de Cargos aprobado.</t>
  </si>
  <si>
    <t>51.5 Revisión y Actualización del Manual Políticas Internas de Recursos Humanos.</t>
  </si>
  <si>
    <t>51.6 Solicitud de aprobación y socialización del Manual de políticas internas de Recursos Humanos actualizado.</t>
  </si>
  <si>
    <t>51.7 Revisión y Actualización del Manual de Inducción de Recursos Humanos.</t>
  </si>
  <si>
    <t>51.8 Solicitud de aprobación y socialización del Manual de Inducción de Recursos humanos.</t>
  </si>
  <si>
    <t>52..1 Gestionar los beneficios de Salud, Seguro de Vida, Préstamos, Seguro Funerario, Pensiones, asignaciónd e tarjeta flotilla.</t>
  </si>
  <si>
    <t>52..2 Gestionar jornadas de salud, vacunación, prevención y promoción para los colaboradores.</t>
  </si>
  <si>
    <t>52..3 Gestionar solicitudes de reembolso por subsidios (Enfermedad Común, Maternidad, Lactancia, Riesgos Laborales).</t>
  </si>
  <si>
    <t>52. Compensación, Beneficios e Incentivos al personal</t>
  </si>
  <si>
    <t>53. Evaluación del Desempeño Laboral</t>
  </si>
  <si>
    <t>53.1 Elaborar de acuerdos de desempeño 2025</t>
  </si>
  <si>
    <t>53.2 Elaborar  acuerdos de desempeño 2025 de nuevos colaboradores o con cambios en su designación</t>
  </si>
  <si>
    <t>53.3 Acompañamiento y seguimiento a los supervisores para completar las evaluaciones del desempeño del personal</t>
  </si>
  <si>
    <t xml:space="preserve">54.1 Aplicación y socialización de Encuesta de Clima </t>
  </si>
  <si>
    <t>54.2 Reconocimiento a colaboradores del trimestre.</t>
  </si>
  <si>
    <t>54.3 Conmemoración de Día Internacional de la Mujer</t>
  </si>
  <si>
    <t>54.4 Conmemoración de Día de las Madres</t>
  </si>
  <si>
    <t>54.5 Conmemoración de Día del Padre</t>
  </si>
  <si>
    <t>54.6 Aniversario SIUBEN</t>
  </si>
  <si>
    <t>54.7 Dia de la lucha contra el cancer de mamas</t>
  </si>
  <si>
    <t>54.8 Dia de la no violencia contra la mujer</t>
  </si>
  <si>
    <t>54.9 Inauguración de la navidad</t>
  </si>
  <si>
    <t>55.1 Convocar, realizar reuniones del Comité de Seguridad y Salud en el Trabajo y de Emergencias</t>
  </si>
  <si>
    <t>55.2 Elaborar Programa de Seguridad y Salud en el Trabajo y Plan de Emergencia</t>
  </si>
  <si>
    <t>55.3 Realizar Simulacros de Evacuación de Emergencia</t>
  </si>
  <si>
    <t>55.4 Desarrollar actividades de evaluación y seguimiento a la salud de los servidores de la institución (Jornadas de Salud y Vacunación), charlas de prevención</t>
  </si>
  <si>
    <t>55. Sistema de Gestión Seguridad y Salud en el Trabajo</t>
  </si>
  <si>
    <t>54. Desarrollo de Actividades para la mejora del Clima Organizacional</t>
  </si>
  <si>
    <t>56. Promoción de la igualdad de genero en la cultura institucional</t>
  </si>
  <si>
    <t>56.1 Aplicar encuesta al personal para diagnóstico de sobre discriminacion y acoso</t>
  </si>
  <si>
    <t>56.2 Revisar y actualizar el analisis de brecha salarial.</t>
  </si>
  <si>
    <t>56.3 Elaborar Plan de Acción para la Brecha Salarial la incorporando observaciones del personal.</t>
  </si>
  <si>
    <t>49.Capacitación y Desarrollo del personal</t>
  </si>
  <si>
    <t>57. Cumplimiento legal institucional monitoreado</t>
  </si>
  <si>
    <t>57.1 Actualizar matriz de legislación aplicable trimestralmente.</t>
  </si>
  <si>
    <t>58. Convenios interinstitucionales formalizados conforme a la ley y normas vigentes.</t>
  </si>
  <si>
    <t>58.1 Elaborar convenios interinstitucionales requeridos por los canales establecidos y gestionar la formalización de dichos contratos. Las solicitudes de elaboración de documentos legales debe ser respondida dentro de los 10 días laborables a su recepción. Si el documento requiere notarización, el tiempo se extiende por 3 días laborables.</t>
  </si>
  <si>
    <t>59. Contratos de compras y contrataciones públicas formalizados conforme a la ley y normas vigentes.</t>
  </si>
  <si>
    <t>59.1 Elaborar contratos de compras y contrataciones públicas requeridos por los canales establecidos y gestionar la formalización de dichos contratos. Las solicitudes de elaboración de documentos legales debe ser respondida dentro de los 10 días laborables a su recepción. Si el documento requiere notarización, el tiempo se extiende por 3 días laborables.</t>
  </si>
  <si>
    <t>60. Contratos y acuerdos laborales formalizados conforme a la ley y normas vigentes.</t>
  </si>
  <si>
    <t>60.1 Elaborar contratos y acuerdos laborales requeridos por los canales establecidos y gestionar la formalización de dichos contratos. Las solicitudes de elaboración de documentos legales debe ser respondida dentro de los 10 días laborables a su recepción. Si el documento requiere notarización, el tiempo se extiende por 3 días laborables.</t>
  </si>
  <si>
    <t>61. Actos administrativos (resoluciones, oficios, etc.)</t>
  </si>
  <si>
    <t>61.1 Elaborar actos administrativos a requerimiento de la Dirección General y otras autoridades aplicables. Las solicitudes de actos administrativos deben ser respondidas dentro de los 7 dias laborables a su recepción.</t>
  </si>
  <si>
    <t xml:space="preserve">62. Procesos litigiosos monitoreados </t>
  </si>
  <si>
    <t>62.1 Gestionar o asumir la representación del SIUBEN ante los tribunales de la República. Proveer un reporte anual a la Dirección General de los casos judiciales a cargo del SIUBEN.</t>
  </si>
  <si>
    <t>63. Opiniones legales</t>
  </si>
  <si>
    <t xml:space="preserve">63.1 Responder a las solicitudes formuladas por las áreas de la institución sobre cuestiones de índole jurídica. Las solicitudes deben ser respondidas en 10 días laborables o menos. </t>
  </si>
  <si>
    <t xml:space="preserve">64.  Ambiente de entrega y recepción de información implementado  para Instituciones priorizadas. </t>
  </si>
  <si>
    <t>64.1 Preparar Ambiente de entrega y recepción de información</t>
  </si>
  <si>
    <t>64.2 Implementar ambiente de entrega y recepción de información</t>
  </si>
  <si>
    <t xml:space="preserve">64.3 Capacitación de usuarios </t>
  </si>
  <si>
    <t>64.4 Publicar ambiente (poder en producción)</t>
  </si>
  <si>
    <t xml:space="preserve">65. Registro Único de Beneficiarios, mediante la interoperabilidad con instituciones priorizadas por convenio </t>
  </si>
  <si>
    <t>65.1 Implementar la interoperabilidad con INDOTEL, DGII, TSS, SUP. BANCOS, SNS, CONADIS.</t>
  </si>
  <si>
    <t xml:space="preserve">66. (APIs) Adecuadas y Creadas  para que puedan acceder a la consulta actualizada del RSUH  </t>
  </si>
  <si>
    <t>66.1 Entrega del APIs Actualizado por Institución: Punto Solidario, App de Consulta de la Primera Dama, Carpeta Ciudadana, el MIVED,</t>
  </si>
  <si>
    <t>66.2 Entrega del APIs Creados por Institución:  el MAP, TSS,  DGII, SUP.BANCOS, otros</t>
  </si>
  <si>
    <t xml:space="preserve">67. Fortalecer el uso de nuevas tecnologias y herramientas en la Institucion:  Inteligencia de Negocios Qlick institucional, Ms Power BI, Ms Project, SharePoint, Carpeta compartidas </t>
  </si>
  <si>
    <t>67.1 Elaborar cronograma de implementación y depliegue</t>
  </si>
  <si>
    <t>67.2 Adquisición e Implementación de  servidores para soportar las herramientas</t>
  </si>
  <si>
    <t>67.3 Implementar las nuevas tecnologias y Herramientas institucionales en los servidores del centro de datos</t>
  </si>
  <si>
    <t>67.4 Despliegue las nuevas tecnologias y Herramientas institucionales a las áreas priorizadas</t>
  </si>
  <si>
    <t xml:space="preserve">67.5 Capacitación a usuarios </t>
  </si>
  <si>
    <t xml:space="preserve">68. Diseñar e implementar la Nueva Intranet Institucional en la nueva platforma de Office 365 </t>
  </si>
  <si>
    <t>68.1 Implementar la nueva versión de Intranet SIUBEN</t>
  </si>
  <si>
    <t xml:space="preserve">69. Rediseñar y adecuar los sistemas SIUBEN para adoptar la cartografia de la ONE </t>
  </si>
  <si>
    <t>69.1 Rediseñar, desarrollar  y ajustar los sistemas SIUBEN para adoptar la cartografia de la ONE</t>
  </si>
  <si>
    <t>70. Renovación de la infraestructura tecnologica del SIUBEN</t>
  </si>
  <si>
    <t>70.1 Ejecutar el Cronograma de Mantenimiento Preventivo de Equipos en Oficina Principal</t>
  </si>
  <si>
    <t>70.2 Capacitacion a Soportes regionales para el Mantenimiento Preventivo de Equipos</t>
  </si>
  <si>
    <t>70.3 Ejecutar el Cronograma de Mantenimiento del Centro de Datos SIUBEN</t>
  </si>
  <si>
    <t>70.4 Fortalecer la infraestructura de las redes y comunicaciones</t>
  </si>
  <si>
    <t xml:space="preserve">70.5 Instalar y desplegar la licencia de gestión administrativa  financiera </t>
  </si>
  <si>
    <t xml:space="preserve">70.6 Proteger la institución contra ataques cibernéticos y delitos electrónicos (CiberSeguridad) </t>
  </si>
  <si>
    <t xml:space="preserve">71. Certificación y Recertificaciones de Tecnologías de la Información y Comunicación obtenidas </t>
  </si>
  <si>
    <t>71.1 Gestionar la Certificación y  Recertificación en la NORTIC</t>
  </si>
  <si>
    <t xml:space="preserve">72. Implementar los ajustes en la nueva operativa para que se puedan incorporar los nuevos Índices </t>
  </si>
  <si>
    <t>72.1 Ajustes en la nueva operativa para la captura de las nuevas variables de los nuevos indices</t>
  </si>
  <si>
    <t>73. Implementar la nueva version de la herramienta para el desarrollo y  el rediseño de las aplicaciones  de los aplicativos moviles</t>
  </si>
  <si>
    <t xml:space="preserve">73.1 Elaborar las pruebas con las posibles tecnologias a utilizar </t>
  </si>
  <si>
    <t>73.2 Aplicativo de levantamientos especiales rediseñados y desarrollados con la nueva tecnologia</t>
  </si>
  <si>
    <t>73.3 Aplicativo en producción</t>
  </si>
  <si>
    <t xml:space="preserve">74. Módulo ad hoc sobre movilidad humana </t>
  </si>
  <si>
    <t xml:space="preserve">74.1 Elaborar propuesta metodológica, flujos, y descripción general de las funcionalidades para el módulo ad hoc para movilidad humana y capacitación para levantamiento. </t>
  </si>
  <si>
    <t>74.2 Elaborar los prototipos del portal para pruebas internas</t>
  </si>
  <si>
    <t xml:space="preserve">74.3 Impletar el módulo ad hoc para movilidad humana y capacitación para levantamiento. </t>
  </si>
  <si>
    <t xml:space="preserve">74.4 Capacitar  los Usuarios finales, Manual de usuarios, entregar: Manual técnico de uso, de Manual implementación técnico, Manual de Usuario finales, Diseño de la Estructura de la base de datos generadas.  </t>
  </si>
  <si>
    <t xml:space="preserve">75. Dashboards para mostrar la información agrupada del proyecto de movilidad humana 
</t>
  </si>
  <si>
    <t>75.1 Elaborar plan de trabajo y los prototipos de Dashboard del proyecto de movilidad humana</t>
  </si>
  <si>
    <t xml:space="preserve">75.2 Desarrollar el Dashboard  </t>
  </si>
  <si>
    <t>75.3 Capacitar en el uso y administración de los analizadores avanzados, así como entregar de los respectivos manuales de uso y administración.</t>
  </si>
  <si>
    <t xml:space="preserve">75.4 Implementar el Dashboard  </t>
  </si>
  <si>
    <t xml:space="preserve">76. Piloto de interoperabilidad con el Servicio Nacional de Salud -SNS </t>
  </si>
  <si>
    <t>76.1 Implemetar piloto de interoperabilidad con el Servicio Nacional de Salud -SNS</t>
  </si>
  <si>
    <t>77. Plan Estratégico 2025-2028</t>
  </si>
  <si>
    <t>77.1 Coordinar y asistir en el proceso de elaboración del PEI 2025-2028 alineado a la estrategia SIUBEN+</t>
  </si>
  <si>
    <t>77.2 Coordinar con las diferentes áreas la alineación del POA 2025 vigente y Acuerdos de desempeño Grupo ocupacional V con el PEI 2025-2028 aprobado.</t>
  </si>
  <si>
    <t xml:space="preserve">78. Plan Operativo Anual (POA) 2026 con objetivos, estratégias y resultados de género </t>
  </si>
  <si>
    <t>78.1 Definir la estructura Programática, validando la producción de metas físicas e indicadores de la institución, de acuerdo con lo establecido por DIGEPRES.</t>
  </si>
  <si>
    <t>78.2 Actualizar los instrumentos para formulación POA.</t>
  </si>
  <si>
    <t>78.3 Coordinar el levantamiento de la información para la elaboración del Plan Anual de Compras y Contrataciones 2026.</t>
  </si>
  <si>
    <t>78.4 Realizar taller de formulación POA 2026 con las áreas.</t>
  </si>
  <si>
    <t>78.5 Dar asistencia técnica a las áreas organizacionales para la elaboración de los Planes Operativos Anuales (POA).</t>
  </si>
  <si>
    <t>78.6 Consolidar las propuestas de planes de las áreas y elaboración del informe POA general SIUBEN.</t>
  </si>
  <si>
    <t>78.7 Taller de presentación POA 2026 al equipo gerencial</t>
  </si>
  <si>
    <t>78.8 Dar Seguimiento a la socialización y validación  (firma de POA) dentro de los respectivos equipos de trabajo de cada área.</t>
  </si>
  <si>
    <t>79. Memoria Institucional de Rendición de Cuentas 2024</t>
  </si>
  <si>
    <t>79.1 Actualización de los requerimientos acorde a la guía establecida por el Ministerio de la Presidencia para la elaborar la Memoria Institucional.</t>
  </si>
  <si>
    <t>79.2 Remitir a cada área el requerimiento de elaboración de insumos para la elaborar la Memoria Institucional.</t>
  </si>
  <si>
    <t>79.3 Seguimiento y asistencia técnica a las distintas áreas en el proceso de generación de insumos para la elaborar la Memoria Institucional.</t>
  </si>
  <si>
    <t>79.4 Depuración y compilación de los insumos recibidos.</t>
  </si>
  <si>
    <t>79.5 Remisión de la memoria al MINPRE.</t>
  </si>
  <si>
    <t>80. Planificación Operativa Anual monitoreada y evaluada mensualmente</t>
  </si>
  <si>
    <t>80.1 Actualizar y remitir, a los departamentos, las herramientas de monitoreo y evaluación del POA.</t>
  </si>
  <si>
    <t>80.2 Brindar asistencia técnica a las áreas organizacionales, sobre los insumos recibidos, según se requiere</t>
  </si>
  <si>
    <t>80.3 Remitir a cada área mensualmente las actividades planificadas para el periodo a fin de hacer más eficiente el proceso cumplimiento y monitereo del POA</t>
  </si>
  <si>
    <t>80.4 Revisar las matrices de monitoreo y validar las evidencias de las actividades reportadas ejecutadas, así como el logro de la meta planificada.</t>
  </si>
  <si>
    <t>80.5 Elaborar informe de monitoreo POA mensual y trimestral, para entrega el día 10 del mes correspondiente.</t>
  </si>
  <si>
    <t>81. Sostenibilidad de la transversalización de género</t>
  </si>
  <si>
    <t>81.1 Elaborar un plan de transversalización de género para el SIUBEN durante el año 2025, que incluirá un diagnóstico, objetivos estratégicos, y un plan de acción detallado, con presupuesto en caso de que aplique.</t>
  </si>
  <si>
    <t>81.2 Ejecución de actividades según plan de transversalización de género para el SIUBEN</t>
  </si>
  <si>
    <t>82. Elaboración y actualización de acta constitutiva y  fichas de los proyectos</t>
  </si>
  <si>
    <t>82.1 Elaborar actas constitutivas y fichas de los proyectos financiado por organismo de Cooperación internacional</t>
  </si>
  <si>
    <t>83. Gestión de riesgos de los Proyectos de Cooperación Internacional implementada</t>
  </si>
  <si>
    <t>83.1 Identificar, analizar y definir tratamiento de los riesgos presentes en los diferentes proyectos de los organismos de cooperación vigentes en la institución, partiendo de las actividades claves por ejecutar desde el 2025 hasta el final de cada proyecto.</t>
  </si>
  <si>
    <t>83.2 Actualizar las Actas constitutiva de los proyectos de los organismos de cooperación vigentes en la institución, a fin de incluir la gestión de riesgos.</t>
  </si>
  <si>
    <t>83.3 Monitorear periodicamente la gestión de los riesgos identificados y revisión de los controles definidos en la fase de tratamiento, de los diferentes proyectos de los organismos de cooperación vigentes en la institución.</t>
  </si>
  <si>
    <t>84. Seguimiento y documentación de los proyectos de cooperación internacional</t>
  </si>
  <si>
    <t>84.1 Realizar informes de monitoreo y seguimiento mensual de los proyectos de los organismos de cooperación vigentes en la institución.</t>
  </si>
  <si>
    <t>84.2 Realizar informe trimestral de monitoreo de actividades y ejecución presupuestaria proyectos de los organismos de cooperación vigentes en la institución.</t>
  </si>
  <si>
    <t>84.3 Actualizar de la matriz de intercambio de experiencia en la que participa la institución</t>
  </si>
  <si>
    <t>84.4 Realizar informe de mapeo de oportunidades de cooperación</t>
  </si>
  <si>
    <t xml:space="preserve">85. Proyectos internios identificados y gestionados </t>
  </si>
  <si>
    <t>85.1 Documento técnico con las estrategias y/o iniciativas del PEI vigente que pueden gestionarse como proyectos.</t>
  </si>
  <si>
    <t>85.2 Solicitar a las áreas informar sobre las iniciativas que puedan estar desarrollando y no estan planificadas, para su adecuada documentación y gestión.</t>
  </si>
  <si>
    <t>85.3 Elaborar actas constitutivas de los proyectos internos (Si aplica, reportar en el mes correspondiente).</t>
  </si>
  <si>
    <t>85.4 Realizar seguimiento y monitoreo oportuno  a los proyectos internos según los cronogramas definidos en las actas constitutivas (Si aplica, reportar en el mes correspondiente).</t>
  </si>
  <si>
    <t>85.5 Elaborar informes de monitoreo de los proyectos internos</t>
  </si>
  <si>
    <t>86. Gestion del conocimiento</t>
  </si>
  <si>
    <t>86.1 Solicitar a las áreas informar sobre las buenas practivas, intercambios de experiencias que realicen para documentarlas en la Plataforma del conocimiento.</t>
  </si>
  <si>
    <t>86.2 Actualizar la plataforma de conocimiento</t>
  </si>
  <si>
    <t xml:space="preserve">86.3 Informar a toda la institución mediante los medios definidos para la comunicación interna las actualizaciones y nuevas documentaciones a la Plataforma del Conocimiento. </t>
  </si>
  <si>
    <r>
      <t xml:space="preserve">Porcentaje de ejecución del Fortalecimiento de las redes y comunicaciones </t>
    </r>
    <r>
      <rPr>
        <sz val="12"/>
        <color rgb="FF00B050"/>
        <rFont val="Gotham"/>
      </rPr>
      <t xml:space="preserve"> </t>
    </r>
  </si>
  <si>
    <t>Listado de participantes, Programa del taller y/o capacitaciones, fotos. Encuesta.</t>
  </si>
  <si>
    <t>Reportes, Minuta de las reuniones del proyecto, Informes, Convocatoria de reuniones, minuta de las reuniones del proyecto, correos, y/o grabaciones, y otros entregables de colaboración.</t>
  </si>
  <si>
    <t>34.4 Cumplimiento de acciones programadas en el Plan de Mejora CAF 2025.</t>
  </si>
  <si>
    <t xml:space="preserve">34.2 Cumplimiento de acciones programadas en el Plan de Mejora CAF 2025.
     </t>
  </si>
  <si>
    <t>34.2 Cumplimiento de acciones programadas en el Plan de Mejora CAF 2025.</t>
  </si>
  <si>
    <t>50.3 Generar y enviar Reportes de Ausentismo mensual a los responsables de área.</t>
  </si>
  <si>
    <t>13.1 Participar en eventos comunitarios y provinciales representando a la institución.</t>
  </si>
  <si>
    <t xml:space="preserve">28.1 Informe de corte semestral y cierre fiscal </t>
  </si>
  <si>
    <t>87. Indice de Contro Interno (ICI)</t>
  </si>
  <si>
    <t>Indice de Contro Interno (ICI)</t>
  </si>
  <si>
    <t>Evidencias subidas a la plataforma del Indice de Contro Interno (ICI)</t>
  </si>
  <si>
    <t>Evidencias subidas dentro del plazo establecido</t>
  </si>
  <si>
    <t>87.1 Subir Informe del cumplimiento POA trimestral 2025 (hasta 15 días laborables después de finalizado el periodo de evaluación)</t>
  </si>
  <si>
    <t>87.2 Subir evidencia Alineación POA-PACC-PRESUPUESTO de forma anual (hasta 15 días laborables después de finalizado el periodo de evaluación)</t>
  </si>
  <si>
    <t>87.1 Subir Informe NOBACI  (hasta 15 días laborables después de finalizado el periodo de evaluación)</t>
  </si>
  <si>
    <t>87.1 Subir cronograma de entrega de bienes de forma mensual (hasta 3 días laborables después del 28 de cada mes), resposabilidad de la división Compras</t>
  </si>
  <si>
    <t>87.4 Subir Informe de cierre de operaciones de forma semestral  (hasta 15 días laborables después de finalizado el periodo de evaluación)</t>
  </si>
  <si>
    <t>87.2 Subir evidencia de Presentación de conciliaciones bancarias de forma mensual (hasta 15 días laborables después de finalizado el periodo de evaluación), resposabilidad de la división de Contabilidad.</t>
  </si>
  <si>
    <t>87.3 Subir Informe trimestral  de las cajas chicas de forma trimestral, solo de la oficina principal, (hasta 15 días laborables después de finalizado el periodo de evaluación), resposabilidad de la división de Contabilidad.</t>
  </si>
  <si>
    <r>
      <t xml:space="preserve">11.1 Gestionar y completar solicitudes realizadas a través de los puntos solidarios correspondientes a la </t>
    </r>
    <r>
      <rPr>
        <b/>
        <sz val="12"/>
        <color theme="1"/>
        <rFont val="Gotham"/>
      </rPr>
      <t>Regional Ozama</t>
    </r>
    <r>
      <rPr>
        <sz val="12"/>
        <color theme="1"/>
        <rFont val="Gotham"/>
      </rPr>
      <t>.</t>
    </r>
  </si>
  <si>
    <r>
      <t xml:space="preserve">11.2 Gestionar y completar solicitudes realizadas a través de los puntos solidarios correspondientes a la </t>
    </r>
    <r>
      <rPr>
        <b/>
        <sz val="12"/>
        <color theme="1"/>
        <rFont val="Gotham"/>
      </rPr>
      <t>Regional Yuma.</t>
    </r>
  </si>
  <si>
    <r>
      <t xml:space="preserve">11.3 Gestionar y completar solicitudes realizadas a través de los puntos solidarios correspondientes a la </t>
    </r>
    <r>
      <rPr>
        <b/>
        <sz val="12"/>
        <color theme="1"/>
        <rFont val="Gotham"/>
      </rPr>
      <t>Regional Higuamo.</t>
    </r>
  </si>
  <si>
    <r>
      <t xml:space="preserve">11.4 Gestionar y completar solicitudes realizadas a través de los puntos solidarios correspondientes a la </t>
    </r>
    <r>
      <rPr>
        <b/>
        <sz val="12"/>
        <color theme="1"/>
        <rFont val="Gotham"/>
      </rPr>
      <t>Regional Valdesia</t>
    </r>
  </si>
  <si>
    <r>
      <t xml:space="preserve">11.5 Gestionar y completar solicitudes realizadas a través de los puntos solidarios correspondientes a la </t>
    </r>
    <r>
      <rPr>
        <b/>
        <sz val="12"/>
        <color theme="1"/>
        <rFont val="Gotham"/>
      </rPr>
      <t>Regional El Valle</t>
    </r>
  </si>
  <si>
    <r>
      <t>11.6 Gestionar y completar solicitudes realizadas a través de los puntos solidarios correspondientes a la</t>
    </r>
    <r>
      <rPr>
        <b/>
        <sz val="12"/>
        <color theme="1"/>
        <rFont val="Gotham"/>
      </rPr>
      <t xml:space="preserve"> Regional Enriquillo</t>
    </r>
  </si>
  <si>
    <r>
      <t xml:space="preserve">11.7 Gestionar y completar solicitudes realizadas a través de los puntos solidarios correspondientes a la </t>
    </r>
    <r>
      <rPr>
        <b/>
        <sz val="12"/>
        <color theme="1"/>
        <rFont val="Gotham"/>
      </rPr>
      <t>Regional Cibao Nordesde</t>
    </r>
  </si>
  <si>
    <r>
      <t>11.8 Gestionar y completar solicitudes realizadas a través de los puntos solidarios correspondientes a la</t>
    </r>
    <r>
      <rPr>
        <b/>
        <sz val="12"/>
        <color theme="1"/>
        <rFont val="Gotham"/>
      </rPr>
      <t xml:space="preserve"> Regional Cibao Noroeste.</t>
    </r>
  </si>
  <si>
    <r>
      <t xml:space="preserve">11.9 Gestionar y completar solicitudes realizadas a través de los puntos solidarios correspondientes a la </t>
    </r>
    <r>
      <rPr>
        <b/>
        <sz val="12"/>
        <color theme="1"/>
        <rFont val="Gotham"/>
      </rPr>
      <t>Regional Cibao Sur.</t>
    </r>
  </si>
  <si>
    <r>
      <t xml:space="preserve">11.10 Gestionar y completar solicitudes realizadas a través de los puntos solidarios correspondientes a la </t>
    </r>
    <r>
      <rPr>
        <b/>
        <sz val="12"/>
        <color theme="1"/>
        <rFont val="Gotham"/>
      </rPr>
      <t>Regional Cibao Norte</t>
    </r>
  </si>
  <si>
    <r>
      <t xml:space="preserve">11.11 Gestionar y completar solicitudes realizadas a través de los puntos solidarios correspondientes a la </t>
    </r>
    <r>
      <rPr>
        <b/>
        <sz val="12"/>
        <color theme="1"/>
        <rFont val="Gotham"/>
      </rPr>
      <t>Regional Ozama II</t>
    </r>
    <r>
      <rPr>
        <sz val="12"/>
        <color theme="1"/>
        <rFont val="Gotham"/>
      </rPr>
      <t>.</t>
    </r>
  </si>
  <si>
    <r>
      <t xml:space="preserve">11.12 Gestionar y completar solicitudes realizadas a través de los puntos solidarios correspondientes a la </t>
    </r>
    <r>
      <rPr>
        <b/>
        <sz val="12"/>
        <color theme="1"/>
        <rFont val="Gotham"/>
      </rPr>
      <t>Regional Yuma.</t>
    </r>
  </si>
  <si>
    <r>
      <t xml:space="preserve">11.13 Gestionar y completar solicitudes realizadas a través de los puntos solidarios correspondientes a la </t>
    </r>
    <r>
      <rPr>
        <b/>
        <sz val="12"/>
        <color theme="1"/>
        <rFont val="Gotham"/>
      </rPr>
      <t>Regional Higuamo.</t>
    </r>
  </si>
  <si>
    <r>
      <t xml:space="preserve">11.14 Gestionar y completar solicitudes realizadas a través de los puntos solidarios correspondientes a la </t>
    </r>
    <r>
      <rPr>
        <b/>
        <sz val="12"/>
        <color theme="1"/>
        <rFont val="Gotham"/>
      </rPr>
      <t>Regional Valdesia</t>
    </r>
  </si>
  <si>
    <r>
      <t xml:space="preserve">11.15 Gestionar y completar solicitudes realizadas a través de los puntos solidarios correspondientes a la </t>
    </r>
    <r>
      <rPr>
        <b/>
        <sz val="12"/>
        <color theme="1"/>
        <rFont val="Gotham"/>
      </rPr>
      <t>Regional El Valle</t>
    </r>
  </si>
  <si>
    <r>
      <t>11.16 Gestionar y completar solicitudes realizadas a través de los puntos solidarios correspondientes a la</t>
    </r>
    <r>
      <rPr>
        <b/>
        <sz val="12"/>
        <color theme="1"/>
        <rFont val="Gotham"/>
      </rPr>
      <t xml:space="preserve"> Regional Enriquillo</t>
    </r>
  </si>
  <si>
    <r>
      <t xml:space="preserve">11.17 Gestionar y completar solicitudes realizadas a través de los puntos solidarios correspondientes a la </t>
    </r>
    <r>
      <rPr>
        <b/>
        <sz val="12"/>
        <color theme="1"/>
        <rFont val="Gotham"/>
      </rPr>
      <t>Regional Cibao Nordesde</t>
    </r>
  </si>
  <si>
    <r>
      <t>11.18 Gestionar y completar solicitudes realizadas a través de los puntos solidarios correspondientes a la</t>
    </r>
    <r>
      <rPr>
        <b/>
        <sz val="12"/>
        <color theme="1"/>
        <rFont val="Gotham"/>
      </rPr>
      <t xml:space="preserve"> Regional Cibao Noroeste.</t>
    </r>
  </si>
  <si>
    <r>
      <t xml:space="preserve">11.19 Gestionar y completar solicitudes realizadas a través de los puntos solidarios correspondientes a la </t>
    </r>
    <r>
      <rPr>
        <b/>
        <sz val="12"/>
        <color theme="1"/>
        <rFont val="Gotham"/>
      </rPr>
      <t>Regional Cibao Sur.</t>
    </r>
  </si>
  <si>
    <r>
      <t xml:space="preserve">11.20 Gestionar y completar solicitudes realizadas a través de los puntos solidarios correspondientes a la </t>
    </r>
    <r>
      <rPr>
        <b/>
        <sz val="12"/>
        <color theme="1"/>
        <rFont val="Gotham"/>
      </rPr>
      <t>Regional Cibao Norte</t>
    </r>
  </si>
  <si>
    <t>11.21 Gestionar y completar solicitudes realizadas a través de los puntos solidarios por la Dirección General</t>
  </si>
  <si>
    <t>14.5 Elaborar y remitir informes de monitoreo (según cortes definidos) y de cierre de cada proyecto de de levantamiento de información socioeconómica de hogares planificado o asignado</t>
  </si>
  <si>
    <t>2.2.5.1.01</t>
  </si>
  <si>
    <t>2.3.9.6.01</t>
  </si>
  <si>
    <r>
      <rPr>
        <b/>
        <sz val="14"/>
        <color theme="1"/>
        <rFont val="Gotham"/>
      </rPr>
      <t xml:space="preserve">                                                
                                                Filosofía Institucional</t>
    </r>
    <r>
      <rPr>
        <sz val="11"/>
        <color theme="1"/>
        <rFont val="Gotham"/>
      </rPr>
      <t xml:space="preserve">
</t>
    </r>
    <r>
      <rPr>
        <b/>
        <sz val="11"/>
        <color rgb="FFFF0000"/>
        <rFont val="Gotham"/>
      </rPr>
      <t xml:space="preserve">
Misión</t>
    </r>
    <r>
      <rPr>
        <sz val="11"/>
        <color theme="1"/>
        <rFont val="Gotham"/>
      </rPr>
      <t xml:space="preserve">
Gestionar el registro social universal de hogares y el registro único de beneficiarios a fin de proveer las informaciones necesarias para la identificación de la población elegible de los diferentes beneficios que entrega el Estado para una asignación efectiva de recursos públicos.
</t>
    </r>
    <r>
      <rPr>
        <b/>
        <sz val="11"/>
        <color rgb="FFFF0000"/>
        <rFont val="Gotham"/>
      </rPr>
      <t>Visión</t>
    </r>
    <r>
      <rPr>
        <sz val="11"/>
        <color theme="1"/>
        <rFont val="Gotham"/>
      </rPr>
      <t xml:space="preserve">
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
</t>
    </r>
    <r>
      <rPr>
        <b/>
        <sz val="11"/>
        <color rgb="FFFF0000"/>
        <rFont val="Gotham"/>
      </rPr>
      <t xml:space="preserve">Valores 
</t>
    </r>
    <r>
      <rPr>
        <sz val="11"/>
        <color theme="1"/>
        <rFont val="Gotham"/>
      </rPr>
      <t xml:space="preserve">
</t>
    </r>
    <r>
      <rPr>
        <b/>
        <sz val="11"/>
        <color rgb="FF0070C0"/>
        <rFont val="Gotham"/>
      </rPr>
      <t>Justicia.</t>
    </r>
    <r>
      <rPr>
        <sz val="11"/>
        <color theme="1"/>
        <rFont val="Gotham"/>
      </rPr>
      <t xml:space="preserve"> Participamos en las políticas sociales apegados a los principios de equidad, transparencia, solidaridad, confiabilidad y disponibilidad  para garantizar la  atención e integridad de la población más  vulnerable, sin ningún tipo de discriminación.
</t>
    </r>
    <r>
      <rPr>
        <b/>
        <sz val="11"/>
        <color rgb="FF0070C0"/>
        <rFont val="Gotham"/>
      </rPr>
      <t>Respeto</t>
    </r>
    <r>
      <rPr>
        <sz val="11"/>
        <color theme="1"/>
        <rFont val="Gotham"/>
      </rPr>
      <t xml:space="preserve">. Actuamos de manera incondicional asumiendo a todos los seres humanos en igualdad de derechos,  respetando su dignidad, su privacidad e intimidad.
</t>
    </r>
    <r>
      <rPr>
        <b/>
        <sz val="11"/>
        <color rgb="FF0070C0"/>
        <rFont val="Gotham"/>
      </rPr>
      <t>Confidencialidad</t>
    </r>
    <r>
      <rPr>
        <sz val="11"/>
        <color theme="1"/>
        <rFont val="Gotham"/>
      </rPr>
      <t xml:space="preserve">. Resguardamos la información de los usuarios, como garantía del derecho que tiene toda persona a la confidencialidad de sus informaciones  privadas, para ser protegidas en base al valor de la confianza.
</t>
    </r>
    <r>
      <rPr>
        <b/>
        <sz val="11"/>
        <color rgb="FF0070C0"/>
        <rFont val="Gotham"/>
      </rPr>
      <t>Responsabilidad.</t>
    </r>
    <r>
      <rPr>
        <sz val="11"/>
        <color theme="1"/>
        <rFont val="Gotham"/>
      </rPr>
      <t xml:space="preserve"> Actuamos en base a principios para el logro de nuestros objetivos, incorporando mejoras continuas y previendo las mejores consecuencias para nuestros usuarios.
</t>
    </r>
  </si>
  <si>
    <r>
      <t xml:space="preserve">                                                           
                                                                                               </t>
    </r>
    <r>
      <rPr>
        <b/>
        <sz val="11"/>
        <rFont val="Gotham"/>
      </rPr>
      <t>Presentación</t>
    </r>
    <r>
      <rPr>
        <sz val="11"/>
        <rFont val="Gotham"/>
      </rPr>
      <t xml:space="preserve">
El Sistema Único de Beneficiarios (SIUBEN) es una institución del Gobierno Dominicano, creada por disposición del Poder Ejecutivo mediante el Decreto Número 1073-04 del 31 de agosto del 2004, a través del cual se declara de alto nivel nacional  su establecimiento, con el objetivo de identificar las familias elegibles para recibir los beneficios de los programas sociales  y subsidios que se efectúen con recursos públicos.
El decreto 396-22 modifica el artículo 1 del decreto 426-07, para que, a partir del 1 de enero de 2023, disponga lo siguiente: “Se crea el Sistema Único de Beneficiarios (SIUBEN) como una dependencia del Ministerio de Economía, Planificación y Desarrollo, cuya función es identificar, caracterizar, registrar y priorizar lasfamilias en condición de pobreza, que habitan en zonas geográficas identificadas en el Mapa de Pobreza y en zonas fuera del mismo, que resulten de interés para losfines de las políticas públicas”.
El Plan Operativo Anual (POA) es una herramienta de planificación institucional de corto plazo que refleja los productos y actividades que los diferentes departamentos se proponen llevar a cabo durante el período de un (1) año, considerando los lineamientos establecidos en el Plan Estratégico Institucional (PEI)  el cual  a su vez se alinea con el mandato en los decretos citados y las prioridades establecidas en el plan de la gestión gubernamental.
La planificación operativa, así como el monitoreo y seguimiento de la misma, se encuentra bajo la responsabilidad del Departamento de Planificación y Desarrollo, el cual coordina el proceso de formulación, monitoreo y evaluación de los planes, programas y proyectos con el involucramiento de los enlaces designados para el seguimiento a la planificación de cada departamento. En ese sentido, el equipo de Planificación y Desarrollo elabora el presente documento explicativo a fin de dar a conocer el curso de las acciones institucionales programadas para el año 2025.
El POA 2025 se formuló en alineación con la visión estratégica establecida en el PEI 2021-2024, considerando que, en el momento de su formulación, la institución se encontraba en proceso de desarrollo del PEI 2025-2028. Este plan tiene como objetivo potencializar el uso de la base de datos del SIUBEN por parte de las instituciones que implementan políticas de protección social, con un enfoque en el fortalecimiento del Registro Social Universal de Hogares (RSUH) y del Registro Único de Beneficiarios (RUB), mediante la actualización de información clave e interoperabilidad con otras bases de datos administrativas de instituciones del Estado dominicano. Para ello, se implementarán mejoras en los sistemas tecnológicos, asegurando su capacidad de integración con otras fuentes de datos relevantes.
Además, con el apoyo de la cooperación internacional, se llevará a cabo un levantamiento de 125,000 hogares en las provincias de Elías Piña, San Juan de la Maguana y San José de Ocoa. Este levantamiento se enmarca en el Proyecto de Apoyo a la Consolidación de un Sistema de Protección Social Inclusivo en República Dominicana, financiado por el BID. Paralelamente, se trabajará en el fortalecimiento tecnológico de la sede central y las regionales, así como en el desarrollo e implementación de los diversos índices que el SIUBEN gestiona: Índice de Calidad de Vida (ICV), Índice de Privaciones Territoriales (ITP), Índice de Vulnerabilidad Ante Choques Climáticos (IVACC) e Índice de Ingresos.
Otro elemento distintivo de este POA 2025 es la gestión oportuna de las solicitudes de Punto Solidario a nivel nacional, asegurando una cobertura más equitativa y eficiente de los programas de protección social. Asimismo, el SIUBEN continuará promoviendo la transversalización de género en todas sus operaciones, contribuyendo a la reducción de la brecha de género en las políticas sociales a través de la generación de información oportuna y pertinente para la toma de decisiones.
Por último, el POA 2025 mantiene el compromiso de cumplir con los requerimientos de la gestión gubernamental, con el objetivo de alcanzar una puntuación de excelencia en el SISMAP, reafirmando así su compromiso con la transparencia y la mejora continua en la administración pública.
Este plan contempla 87 productos con un presupuesto que asciende al monto de RD$33,548,257.08 (Treinta y tres millones quinientos cuarenta y ocho mil doscientos cincuenta y siete pesos con 08/100) que corresponden a fondos provenientes del presupuesto nacional asignados al SIUBEN.
                                                                              </t>
    </r>
    <r>
      <rPr>
        <b/>
        <sz val="11"/>
        <rFont val="Gotham"/>
      </rPr>
      <t>Augusto de los Santos
                                                                                       Director General</t>
    </r>
    <r>
      <rPr>
        <sz val="11"/>
        <rFont val="Gotham"/>
      </rPr>
      <t xml:space="preserve">
</t>
    </r>
  </si>
  <si>
    <t>29. Plan anual de compra ejecutado/Fortalecimiento institucional</t>
  </si>
  <si>
    <t>29.1 Suplir los insumos requeridos para la Operatividad diaria de la institución</t>
  </si>
  <si>
    <t xml:space="preserve">Beneficio de almuerzo subsidiado al personal </t>
  </si>
  <si>
    <t>2.2.5.3.02</t>
  </si>
  <si>
    <t>2.3.9.2.01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</si>
</sst>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_(* #,##0.00_);_(* \(#,##0.00\);_(* \-??_);_(@_)"/>
    <numFmt numFmtId="166" formatCode="\$#,##0.00"/>
    <numFmt numFmtId="167" formatCode="_([$$-1C0A]* #,##0.00_);_([$$-1C0A]* \(#,##0.00\);_([$$-1C0A]* &quot;-&quot;??_);_(@_)"/>
    <numFmt numFmtId="168" formatCode="_(* #,##0.0_);_(* \(#,##0.0\);_(* &quot;-&quot;??_);_(@_)"/>
    <numFmt numFmtId="169" formatCode="[$$-1C0A]#,##0.00"/>
  </numFmts>
  <fonts count="65" x14ac:knownFonts="1">
    <font>
      <sz val="11"/>
      <color theme="1"/>
      <name val="Calibri"/>
      <family val="2"/>
      <scheme val="minor"/>
    </font>
    <font>
      <sz val="12"/>
      <color theme="1"/>
      <name val="Calibri"/>
      <family val="2"/>
      <scheme val="minor"/>
    </font>
    <font>
      <sz val="11"/>
      <color theme="1"/>
      <name val="Calibri"/>
      <family val="2"/>
      <scheme val="minor"/>
    </font>
    <font>
      <b/>
      <sz val="16"/>
      <color theme="1"/>
      <name val="Gotham"/>
    </font>
    <font>
      <sz val="11"/>
      <color theme="1"/>
      <name val="Gotham"/>
    </font>
    <font>
      <b/>
      <sz val="12"/>
      <color theme="0"/>
      <name val="Gotham"/>
    </font>
    <font>
      <b/>
      <sz val="11"/>
      <color theme="1"/>
      <name val="Gotham"/>
    </font>
    <font>
      <sz val="12"/>
      <color theme="1"/>
      <name val="Gotham"/>
    </font>
    <font>
      <sz val="12"/>
      <name val="Gotham"/>
    </font>
    <font>
      <sz val="11"/>
      <name val="Gotham"/>
    </font>
    <font>
      <b/>
      <sz val="12"/>
      <name val="Gotham"/>
    </font>
    <font>
      <sz val="12"/>
      <color rgb="FF000000"/>
      <name val="Gotham"/>
    </font>
    <font>
      <sz val="10"/>
      <color rgb="FF000000"/>
      <name val="Gotham"/>
    </font>
    <font>
      <sz val="10"/>
      <color theme="1"/>
      <name val="Calibri"/>
      <family val="2"/>
      <scheme val="minor"/>
    </font>
    <font>
      <sz val="11"/>
      <color rgb="FF0070C0"/>
      <name val="Gotham"/>
    </font>
    <font>
      <sz val="11"/>
      <color rgb="FF000000"/>
      <name val="Calibri"/>
      <family val="2"/>
      <charset val="1"/>
    </font>
    <font>
      <b/>
      <sz val="12"/>
      <color rgb="FFFFFFFF"/>
      <name val="Gotham"/>
    </font>
    <font>
      <b/>
      <sz val="8"/>
      <color theme="1"/>
      <name val="Calibri"/>
      <family val="2"/>
      <scheme val="minor"/>
    </font>
    <font>
      <sz val="8"/>
      <color theme="1"/>
      <name val="Calibri"/>
      <family val="2"/>
      <scheme val="minor"/>
    </font>
    <font>
      <sz val="8"/>
      <color rgb="FFFF0000"/>
      <name val="Calibri"/>
      <family val="2"/>
      <scheme val="minor"/>
    </font>
    <font>
      <sz val="8"/>
      <color theme="1"/>
      <name val="Gotham"/>
    </font>
    <font>
      <sz val="10"/>
      <color theme="1"/>
      <name val="Gotham"/>
    </font>
    <font>
      <sz val="14"/>
      <color theme="1"/>
      <name val="Artifex CF"/>
      <family val="3"/>
    </font>
    <font>
      <sz val="10"/>
      <name val="Gotham"/>
    </font>
    <font>
      <sz val="16"/>
      <color theme="1"/>
      <name val="Gotham"/>
    </font>
    <font>
      <b/>
      <sz val="16"/>
      <color theme="1"/>
      <name val="Artifex CF"/>
      <family val="3"/>
    </font>
    <font>
      <b/>
      <sz val="12"/>
      <color theme="1"/>
      <name val="Gotham"/>
    </font>
    <font>
      <b/>
      <sz val="14"/>
      <color theme="1"/>
      <name val="Gotham"/>
    </font>
    <font>
      <sz val="12"/>
      <color rgb="FF0070C0"/>
      <name val="Gotham"/>
    </font>
    <font>
      <sz val="12"/>
      <color rgb="FFFF0000"/>
      <name val="Gotham"/>
    </font>
    <font>
      <sz val="16"/>
      <color theme="1"/>
      <name val="Artifex CF"/>
      <family val="3"/>
    </font>
    <font>
      <b/>
      <sz val="16"/>
      <color rgb="FF000000"/>
      <name val="Artifex CF"/>
      <family val="3"/>
    </font>
    <font>
      <sz val="12"/>
      <color theme="0"/>
      <name val="Gotham"/>
    </font>
    <font>
      <b/>
      <sz val="11"/>
      <color rgb="FFFF0000"/>
      <name val="Gotham"/>
    </font>
    <font>
      <b/>
      <sz val="11"/>
      <color rgb="FF0070C0"/>
      <name val="Gotham"/>
    </font>
    <font>
      <b/>
      <sz val="11"/>
      <color rgb="FF002060"/>
      <name val="Gotham"/>
    </font>
    <font>
      <b/>
      <sz val="11"/>
      <color theme="0"/>
      <name val="Gotham"/>
    </font>
    <font>
      <b/>
      <sz val="12"/>
      <color rgb="FF000000"/>
      <name val="Gotham"/>
    </font>
    <font>
      <sz val="8"/>
      <name val="Calibri"/>
      <family val="2"/>
      <scheme val="minor"/>
    </font>
    <font>
      <sz val="10"/>
      <color rgb="FF000000"/>
      <name val="Bookman Old Style"/>
      <family val="1"/>
    </font>
    <font>
      <b/>
      <sz val="10"/>
      <color theme="0"/>
      <name val="Gotham"/>
    </font>
    <font>
      <b/>
      <sz val="10"/>
      <color theme="1"/>
      <name val="Gotham"/>
    </font>
    <font>
      <b/>
      <sz val="12"/>
      <color theme="1"/>
      <name val="Calibri"/>
      <family val="2"/>
      <scheme val="minor"/>
    </font>
    <font>
      <sz val="14"/>
      <color theme="1"/>
      <name val="Gotham"/>
    </font>
    <font>
      <sz val="8"/>
      <color theme="1"/>
      <name val="Artifex CF"/>
      <family val="3"/>
    </font>
    <font>
      <sz val="8"/>
      <color rgb="FFFF0000"/>
      <name val="Artifex CF"/>
      <family val="3"/>
    </font>
    <font>
      <sz val="11"/>
      <color indexed="8"/>
      <name val="Calibri"/>
      <family val="2"/>
    </font>
    <font>
      <sz val="12"/>
      <color rgb="FFFF0000"/>
      <name val="Calibri"/>
      <family val="2"/>
      <scheme val="minor"/>
    </font>
    <font>
      <b/>
      <sz val="11"/>
      <color theme="0"/>
      <name val="Calibri"/>
      <family val="2"/>
      <scheme val="minor"/>
    </font>
    <font>
      <b/>
      <sz val="11"/>
      <color theme="1"/>
      <name val="Calibri"/>
      <family val="2"/>
      <scheme val="minor"/>
    </font>
    <font>
      <sz val="12"/>
      <color rgb="FF00B050"/>
      <name val="Gotham"/>
    </font>
    <font>
      <b/>
      <sz val="14"/>
      <color theme="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2"/>
      <name val="Calibri"/>
      <family val="2"/>
      <scheme val="minor"/>
    </font>
    <font>
      <sz val="12"/>
      <color rgb="FF0070C0"/>
      <name val="Calibri"/>
      <family val="2"/>
      <scheme val="minor"/>
    </font>
    <font>
      <b/>
      <sz val="12"/>
      <color rgb="FF000000"/>
      <name val="Calibri"/>
      <family val="2"/>
      <scheme val="minor"/>
    </font>
    <font>
      <b/>
      <sz val="12"/>
      <color theme="1"/>
      <name val="Artifex CF"/>
      <family val="3"/>
    </font>
    <font>
      <sz val="12"/>
      <color theme="1"/>
      <name val="Artifex CF"/>
      <family val="3"/>
    </font>
    <font>
      <i/>
      <sz val="12"/>
      <color theme="1"/>
      <name val="Gotham"/>
    </font>
    <font>
      <b/>
      <sz val="12"/>
      <name val="Calibri"/>
      <family val="2"/>
      <scheme val="minor"/>
    </font>
    <font>
      <sz val="12"/>
      <color indexed="8"/>
      <name val="Calibri"/>
      <family val="2"/>
      <scheme val="minor"/>
    </font>
    <font>
      <sz val="9"/>
      <color indexed="81"/>
      <name val="Tahoma"/>
      <family val="2"/>
    </font>
    <font>
      <b/>
      <sz val="11"/>
      <name val="Gotham"/>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rgb="FFFFFFCC"/>
      </patternFill>
    </fill>
    <fill>
      <patternFill patternType="solid">
        <fgColor theme="0"/>
        <bgColor rgb="FF000000"/>
      </patternFill>
    </fill>
    <fill>
      <patternFill patternType="solid">
        <fgColor theme="8" tint="-0.499984740745262"/>
        <bgColor indexed="64"/>
      </patternFill>
    </fill>
    <fill>
      <patternFill patternType="solid">
        <fgColor theme="8" tint="-0.499984740745262"/>
        <bgColor theme="8"/>
      </patternFill>
    </fill>
    <fill>
      <patternFill patternType="solid">
        <fgColor rgb="FF1F4E78"/>
        <bgColor indexed="64"/>
      </patternFill>
    </fill>
    <fill>
      <patternFill patternType="solid">
        <fgColor rgb="FF1F4E78"/>
        <bgColor rgb="FF5B9BD5"/>
      </patternFill>
    </fill>
    <fill>
      <patternFill patternType="solid">
        <fgColor rgb="FF1F4E78"/>
        <bgColor rgb="FF000000"/>
      </patternFill>
    </fill>
    <fill>
      <patternFill patternType="solid">
        <fgColor rgb="FFFFFFFF"/>
        <bgColor rgb="FF000000"/>
      </patternFill>
    </fill>
    <fill>
      <patternFill patternType="solid">
        <fgColor rgb="FFFFFFFF"/>
        <bgColor rgb="FFFFFFCC"/>
      </patternFill>
    </fill>
    <fill>
      <patternFill patternType="solid">
        <fgColor theme="8" tint="-0.499984740745262"/>
        <bgColor rgb="FF008080"/>
      </patternFill>
    </fill>
    <fill>
      <patternFill patternType="solid">
        <fgColor theme="0"/>
        <bgColor rgb="FFFFFF00"/>
      </patternFill>
    </fill>
    <fill>
      <patternFill patternType="solid">
        <fgColor theme="0"/>
        <bgColor rgb="FFC0C0C0"/>
      </patternFill>
    </fill>
    <fill>
      <patternFill patternType="solid">
        <fgColor theme="4" tint="-0.249977111117893"/>
        <bgColor theme="4" tint="0.79998168889431442"/>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2">
    <xf numFmtId="0" fontId="0" fillId="0" borderId="0"/>
    <xf numFmtId="43" fontId="2" fillId="0" borderId="0" applyFont="0" applyFill="0" applyBorder="0" applyAlignment="0" applyProtection="0"/>
    <xf numFmtId="9" fontId="2" fillId="0" borderId="0" applyFont="0" applyFill="0" applyBorder="0" applyAlignment="0" applyProtection="0"/>
    <xf numFmtId="0" fontId="15" fillId="0" borderId="0"/>
    <xf numFmtId="165" fontId="15" fillId="0" borderId="0" applyBorder="0" applyProtection="0"/>
    <xf numFmtId="0" fontId="15"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46" fillId="0" borderId="0"/>
    <xf numFmtId="44" fontId="2" fillId="0" borderId="0" applyFont="0" applyFill="0" applyBorder="0" applyAlignment="0" applyProtection="0"/>
  </cellStyleXfs>
  <cellXfs count="921">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horizontal="center" wrapText="1"/>
    </xf>
    <xf numFmtId="0" fontId="4" fillId="0" borderId="0" xfId="0" applyFont="1" applyAlignment="1">
      <alignment vertical="center" wrapText="1"/>
    </xf>
    <xf numFmtId="0" fontId="4" fillId="0" borderId="0" xfId="0" applyFont="1" applyAlignment="1">
      <alignment wrapText="1"/>
    </xf>
    <xf numFmtId="0" fontId="4" fillId="3" borderId="0" xfId="0" applyFont="1" applyFill="1"/>
    <xf numFmtId="164" fontId="4" fillId="3" borderId="0" xfId="0" applyNumberFormat="1" applyFont="1" applyFill="1"/>
    <xf numFmtId="0" fontId="4" fillId="0" borderId="0" xfId="0" applyFont="1" applyAlignment="1">
      <alignment horizontal="center" vertical="center"/>
    </xf>
    <xf numFmtId="0" fontId="4" fillId="0" borderId="0" xfId="0" applyFont="1" applyAlignment="1">
      <alignment horizontal="center" wrapText="1"/>
    </xf>
    <xf numFmtId="0" fontId="13" fillId="0" borderId="0" xfId="0" applyFont="1"/>
    <xf numFmtId="0" fontId="4" fillId="0" borderId="0" xfId="0" applyFont="1" applyAlignment="1">
      <alignment horizontal="center"/>
    </xf>
    <xf numFmtId="0" fontId="6" fillId="0" borderId="0" xfId="0" applyFont="1" applyAlignment="1">
      <alignment horizontal="center" vertical="center"/>
    </xf>
    <xf numFmtId="0" fontId="8" fillId="4" borderId="1" xfId="3" applyFont="1" applyFill="1" applyBorder="1" applyAlignment="1">
      <alignment horizontal="center" vertical="center" wrapText="1"/>
    </xf>
    <xf numFmtId="0" fontId="0" fillId="0" borderId="0" xfId="0" applyAlignment="1">
      <alignment wrapText="1"/>
    </xf>
    <xf numFmtId="0" fontId="18" fillId="0" borderId="0" xfId="0" applyFont="1"/>
    <xf numFmtId="0" fontId="18" fillId="0" borderId="0" xfId="0" applyFont="1" applyAlignment="1">
      <alignment vertical="center" wrapText="1"/>
    </xf>
    <xf numFmtId="0" fontId="19" fillId="0" borderId="0" xfId="0" applyFont="1"/>
    <xf numFmtId="0" fontId="20" fillId="0" borderId="0" xfId="0" applyFont="1"/>
    <xf numFmtId="0" fontId="18" fillId="0" borderId="0" xfId="0" applyFont="1" applyAlignment="1">
      <alignment horizontal="center" wrapText="1"/>
    </xf>
    <xf numFmtId="0" fontId="21" fillId="0" borderId="0" xfId="0" applyFont="1"/>
    <xf numFmtId="0" fontId="21" fillId="0" borderId="0" xfId="0" applyFont="1" applyAlignment="1">
      <alignment wrapText="1"/>
    </xf>
    <xf numFmtId="0" fontId="21" fillId="0" borderId="0" xfId="0" applyFont="1" applyAlignment="1">
      <alignment vertical="center" wrapText="1"/>
    </xf>
    <xf numFmtId="0" fontId="22" fillId="3" borderId="0" xfId="0" applyFont="1" applyFill="1"/>
    <xf numFmtId="0" fontId="22" fillId="0" borderId="0" xfId="0" applyFont="1"/>
    <xf numFmtId="0" fontId="21" fillId="3" borderId="0" xfId="0" applyFont="1" applyFill="1"/>
    <xf numFmtId="0" fontId="21" fillId="3" borderId="0" xfId="0" applyFont="1" applyFill="1" applyAlignment="1">
      <alignment vertical="center" wrapText="1"/>
    </xf>
    <xf numFmtId="0" fontId="23" fillId="3" borderId="0" xfId="0" applyFont="1" applyFill="1"/>
    <xf numFmtId="0" fontId="23" fillId="3" borderId="1" xfId="0" applyFont="1" applyFill="1" applyBorder="1"/>
    <xf numFmtId="0" fontId="21" fillId="3" borderId="0" xfId="0" applyFont="1" applyFill="1" applyAlignment="1">
      <alignment wrapText="1"/>
    </xf>
    <xf numFmtId="164" fontId="21" fillId="3" borderId="0" xfId="0" applyNumberFormat="1" applyFont="1" applyFill="1"/>
    <xf numFmtId="0" fontId="7" fillId="0" borderId="2" xfId="0" applyFont="1" applyBorder="1"/>
    <xf numFmtId="0" fontId="7" fillId="0" borderId="3" xfId="0" applyFont="1" applyBorder="1"/>
    <xf numFmtId="0" fontId="7" fillId="0" borderId="3" xfId="0" applyFont="1"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vertical="center" wrapText="1"/>
    </xf>
    <xf numFmtId="0" fontId="24" fillId="0" borderId="0" xfId="0" applyFont="1"/>
    <xf numFmtId="0" fontId="24" fillId="0" borderId="0" xfId="0" applyFont="1" applyAlignment="1">
      <alignment horizontal="center" vertical="center"/>
    </xf>
    <xf numFmtId="0" fontId="24" fillId="0" borderId="0" xfId="0" applyFont="1" applyAlignment="1">
      <alignment horizontal="center" wrapText="1"/>
    </xf>
    <xf numFmtId="0" fontId="24" fillId="0" borderId="0" xfId="0" applyFont="1" applyAlignment="1">
      <alignment vertical="center" wrapText="1"/>
    </xf>
    <xf numFmtId="0" fontId="13" fillId="0" borderId="0" xfId="0" applyFont="1" applyAlignment="1">
      <alignment vertical="center"/>
    </xf>
    <xf numFmtId="0" fontId="17" fillId="0" borderId="0" xfId="0" applyFont="1" applyAlignment="1">
      <alignment horizontal="center"/>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xf>
    <xf numFmtId="0" fontId="7" fillId="0" borderId="0" xfId="0" applyFont="1"/>
    <xf numFmtId="0" fontId="26" fillId="0" borderId="0" xfId="0" applyFont="1" applyAlignment="1">
      <alignment horizontal="center" vertical="center"/>
    </xf>
    <xf numFmtId="0" fontId="7" fillId="0" borderId="0" xfId="0" applyFont="1" applyAlignment="1">
      <alignment horizontal="center"/>
    </xf>
    <xf numFmtId="0" fontId="8" fillId="2" borderId="1" xfId="0" applyFont="1" applyFill="1" applyBorder="1" applyAlignment="1">
      <alignment vertical="center" wrapText="1"/>
    </xf>
    <xf numFmtId="0" fontId="7" fillId="2" borderId="1" xfId="0" applyFont="1" applyFill="1" applyBorder="1" applyAlignment="1">
      <alignment horizontal="justify" vertical="center" wrapText="1"/>
    </xf>
    <xf numFmtId="164" fontId="5" fillId="6" borderId="1" xfId="0" applyNumberFormat="1" applyFont="1" applyFill="1" applyBorder="1" applyAlignment="1">
      <alignment horizontal="center" vertical="center"/>
    </xf>
    <xf numFmtId="0" fontId="5" fillId="6" borderId="1" xfId="0" applyFont="1" applyFill="1" applyBorder="1"/>
    <xf numFmtId="43" fontId="7" fillId="0" borderId="0" xfId="0" applyNumberFormat="1" applyFont="1"/>
    <xf numFmtId="0" fontId="7" fillId="0" borderId="0" xfId="0" applyFont="1" applyAlignment="1">
      <alignment wrapText="1"/>
    </xf>
    <xf numFmtId="0" fontId="7" fillId="0" borderId="0" xfId="0" applyFont="1" applyAlignment="1">
      <alignment horizontal="center" vertical="center"/>
    </xf>
    <xf numFmtId="0" fontId="7" fillId="0" borderId="0" xfId="0" applyFont="1" applyAlignment="1">
      <alignment horizont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3" borderId="1" xfId="0" applyFont="1" applyFill="1" applyBorder="1" applyAlignment="1">
      <alignment horizontal="left" vertical="center" wrapText="1"/>
    </xf>
    <xf numFmtId="0" fontId="26" fillId="0" borderId="0" xfId="0" applyFont="1"/>
    <xf numFmtId="0" fontId="5" fillId="6" borderId="1" xfId="0" applyFont="1" applyFill="1" applyBorder="1" applyAlignment="1">
      <alignment horizontal="left"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3" fontId="7" fillId="0" borderId="1" xfId="1" applyNumberFormat="1" applyFont="1" applyFill="1" applyBorder="1" applyAlignment="1">
      <alignment horizontal="center" vertical="center" wrapText="1"/>
    </xf>
    <xf numFmtId="164" fontId="7" fillId="0" borderId="1" xfId="0" applyNumberFormat="1" applyFont="1" applyBorder="1" applyAlignment="1">
      <alignment horizontal="center"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9" fontId="7" fillId="6" borderId="1" xfId="0" applyNumberFormat="1" applyFont="1" applyFill="1" applyBorder="1" applyAlignment="1">
      <alignment horizontal="center" vertical="center" wrapText="1"/>
    </xf>
    <xf numFmtId="4" fontId="7" fillId="0" borderId="0" xfId="0" applyNumberFormat="1" applyFont="1"/>
    <xf numFmtId="0" fontId="8" fillId="2" borderId="1" xfId="0" applyFont="1" applyFill="1" applyBorder="1" applyAlignment="1">
      <alignment wrapText="1"/>
    </xf>
    <xf numFmtId="0" fontId="8" fillId="0" borderId="1" xfId="0" applyFont="1" applyBorder="1" applyAlignment="1">
      <alignment horizontal="center" vertical="center" wrapText="1"/>
    </xf>
    <xf numFmtId="0" fontId="10" fillId="6" borderId="1" xfId="0" applyFont="1" applyFill="1" applyBorder="1"/>
    <xf numFmtId="0" fontId="10" fillId="6" borderId="1" xfId="0" applyFont="1" applyFill="1" applyBorder="1" applyAlignment="1">
      <alignment horizontal="center" vertical="center"/>
    </xf>
    <xf numFmtId="43" fontId="5" fillId="6" borderId="1" xfId="1" applyFont="1" applyFill="1" applyBorder="1" applyAlignment="1">
      <alignment horizontal="center"/>
    </xf>
    <xf numFmtId="164" fontId="5" fillId="6" borderId="1" xfId="0" applyNumberFormat="1" applyFont="1" applyFill="1" applyBorder="1" applyAlignment="1">
      <alignment horizontal="center"/>
    </xf>
    <xf numFmtId="0" fontId="5" fillId="7" borderId="7" xfId="0" applyFont="1" applyFill="1" applyBorder="1" applyAlignment="1">
      <alignment horizontal="center" vertical="center" wrapText="1"/>
    </xf>
    <xf numFmtId="0" fontId="7" fillId="2" borderId="1" xfId="0" applyFont="1" applyFill="1" applyBorder="1" applyAlignment="1">
      <alignment vertical="center"/>
    </xf>
    <xf numFmtId="164" fontId="7" fillId="2" borderId="1" xfId="0" applyNumberFormat="1" applyFont="1" applyFill="1" applyBorder="1" applyAlignment="1">
      <alignment horizontal="center" vertical="center" wrapText="1"/>
    </xf>
    <xf numFmtId="43" fontId="7" fillId="2" borderId="1" xfId="1" applyFont="1" applyFill="1" applyBorder="1" applyAlignment="1">
      <alignment vertical="center"/>
    </xf>
    <xf numFmtId="164" fontId="7" fillId="2" borderId="1" xfId="0" applyNumberFormat="1" applyFont="1" applyFill="1" applyBorder="1" applyAlignment="1">
      <alignment vertical="center"/>
    </xf>
    <xf numFmtId="0" fontId="10" fillId="6" borderId="2" xfId="0" applyFont="1" applyFill="1" applyBorder="1" applyAlignment="1">
      <alignment horizontal="center" vertical="center"/>
    </xf>
    <xf numFmtId="0" fontId="7" fillId="0" borderId="1" xfId="0" applyFont="1" applyBorder="1" applyAlignment="1">
      <alignment horizontal="center" vertical="center"/>
    </xf>
    <xf numFmtId="0" fontId="11" fillId="0" borderId="0" xfId="0" applyFont="1"/>
    <xf numFmtId="0" fontId="7" fillId="0" borderId="1" xfId="0" applyFont="1" applyBorder="1" applyAlignment="1">
      <alignment vertical="center" wrapText="1"/>
    </xf>
    <xf numFmtId="0" fontId="7" fillId="3" borderId="0" xfId="0" applyFont="1" applyFill="1"/>
    <xf numFmtId="4" fontId="7" fillId="2" borderId="1" xfId="0" applyNumberFormat="1" applyFont="1" applyFill="1" applyBorder="1" applyAlignment="1">
      <alignment horizontal="right" vertical="center" wrapText="1"/>
    </xf>
    <xf numFmtId="4" fontId="7" fillId="2" borderId="1" xfId="1"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4" fontId="7" fillId="2" borderId="1" xfId="0" applyNumberFormat="1" applyFont="1" applyFill="1" applyBorder="1" applyAlignment="1">
      <alignment vertical="center" wrapText="1"/>
    </xf>
    <xf numFmtId="0" fontId="32" fillId="6" borderId="1" xfId="0" applyFont="1" applyFill="1" applyBorder="1"/>
    <xf numFmtId="4" fontId="32" fillId="6" borderId="1" xfId="0" applyNumberFormat="1" applyFont="1" applyFill="1" applyBorder="1" applyAlignment="1">
      <alignment horizontal="right" wrapText="1"/>
    </xf>
    <xf numFmtId="4" fontId="5" fillId="6" borderId="1" xfId="0" applyNumberFormat="1" applyFont="1" applyFill="1" applyBorder="1" applyAlignment="1">
      <alignment horizontal="right"/>
    </xf>
    <xf numFmtId="4" fontId="32" fillId="6" borderId="1" xfId="0" applyNumberFormat="1" applyFont="1" applyFill="1" applyBorder="1" applyAlignment="1">
      <alignment vertical="center" wrapText="1"/>
    </xf>
    <xf numFmtId="0" fontId="29" fillId="0" borderId="3" xfId="0" applyFont="1" applyBorder="1"/>
    <xf numFmtId="0" fontId="7" fillId="0" borderId="4" xfId="0" applyFont="1" applyBorder="1"/>
    <xf numFmtId="0" fontId="29" fillId="0" borderId="0" xfId="0" applyFont="1"/>
    <xf numFmtId="0" fontId="7" fillId="0" borderId="1" xfId="0" applyFont="1" applyBorder="1"/>
    <xf numFmtId="0" fontId="8"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0" xfId="0" applyFont="1" applyAlignment="1">
      <alignment horizontal="left"/>
    </xf>
    <xf numFmtId="0" fontId="7" fillId="6" borderId="1" xfId="0" applyFont="1" applyFill="1" applyBorder="1"/>
    <xf numFmtId="0" fontId="12" fillId="0" borderId="1" xfId="0" applyFont="1" applyBorder="1"/>
    <xf numFmtId="9" fontId="0" fillId="0" borderId="0" xfId="2" applyFont="1"/>
    <xf numFmtId="0" fontId="6" fillId="0" borderId="0" xfId="0" applyFont="1"/>
    <xf numFmtId="0" fontId="39" fillId="0" borderId="1" xfId="0" applyFont="1" applyBorder="1"/>
    <xf numFmtId="0" fontId="12" fillId="0" borderId="1" xfId="0" applyFont="1" applyBorder="1" applyAlignment="1">
      <alignment wrapText="1"/>
    </xf>
    <xf numFmtId="4" fontId="12" fillId="0" borderId="1" xfId="0" applyNumberFormat="1" applyFont="1" applyBorder="1" applyAlignment="1">
      <alignment horizontal="right" vertical="center"/>
    </xf>
    <xf numFmtId="0" fontId="12" fillId="0" borderId="1" xfId="0" applyFont="1" applyBorder="1" applyAlignment="1">
      <alignment vertical="center"/>
    </xf>
    <xf numFmtId="0" fontId="40" fillId="6" borderId="1" xfId="0" applyFont="1" applyFill="1" applyBorder="1" applyAlignment="1">
      <alignment horizontal="center"/>
    </xf>
    <xf numFmtId="0" fontId="40" fillId="6" borderId="1" xfId="0" applyFont="1" applyFill="1" applyBorder="1" applyAlignment="1">
      <alignment horizontal="center" wrapText="1"/>
    </xf>
    <xf numFmtId="4" fontId="40" fillId="6" borderId="1" xfId="0" applyNumberFormat="1" applyFont="1" applyFill="1" applyBorder="1" applyAlignment="1">
      <alignment horizontal="right"/>
    </xf>
    <xf numFmtId="0" fontId="7" fillId="0" borderId="1" xfId="0" applyFont="1" applyBorder="1" applyAlignment="1">
      <alignment horizontal="justify" vertical="center" wrapText="1"/>
    </xf>
    <xf numFmtId="0" fontId="5" fillId="7" borderId="5" xfId="0" applyFont="1" applyFill="1" applyBorder="1" applyAlignment="1">
      <alignment horizontal="center" vertical="center" wrapText="1"/>
    </xf>
    <xf numFmtId="164" fontId="5" fillId="7" borderId="5" xfId="0" applyNumberFormat="1" applyFont="1" applyFill="1" applyBorder="1" applyAlignment="1">
      <alignment horizontal="center" vertical="center" wrapText="1"/>
    </xf>
    <xf numFmtId="0" fontId="7" fillId="2" borderId="5" xfId="0" applyFont="1" applyFill="1" applyBorder="1" applyAlignment="1">
      <alignment vertical="center" wrapText="1"/>
    </xf>
    <xf numFmtId="164" fontId="8" fillId="2" borderId="4" xfId="0" applyNumberFormat="1" applyFont="1" applyFill="1" applyBorder="1" applyAlignment="1">
      <alignment horizontal="center" vertical="center" wrapText="1"/>
    </xf>
    <xf numFmtId="0" fontId="36" fillId="6" borderId="1" xfId="0" applyFont="1" applyFill="1" applyBorder="1" applyAlignment="1">
      <alignment horizontal="left"/>
    </xf>
    <xf numFmtId="0" fontId="7" fillId="0" borderId="13" xfId="0" applyFont="1" applyBorder="1"/>
    <xf numFmtId="0" fontId="1" fillId="0" borderId="0" xfId="0" applyFont="1"/>
    <xf numFmtId="0" fontId="42" fillId="0" borderId="0" xfId="0" applyFont="1"/>
    <xf numFmtId="0" fontId="1" fillId="0" borderId="13" xfId="0" applyFont="1" applyBorder="1"/>
    <xf numFmtId="164" fontId="7" fillId="0" borderId="0" xfId="0" applyNumberFormat="1" applyFont="1"/>
    <xf numFmtId="164" fontId="5" fillId="7" borderId="1" xfId="0" applyNumberFormat="1" applyFont="1" applyFill="1" applyBorder="1" applyAlignment="1">
      <alignment horizontal="center" vertical="center" wrapText="1"/>
    </xf>
    <xf numFmtId="0" fontId="26" fillId="0" borderId="0" xfId="0" applyFont="1" applyAlignment="1">
      <alignment horizontal="center"/>
    </xf>
    <xf numFmtId="0" fontId="1" fillId="0" borderId="0" xfId="0" applyFont="1" applyAlignment="1">
      <alignment horizontal="center"/>
    </xf>
    <xf numFmtId="0" fontId="7" fillId="0" borderId="13" xfId="0" applyFont="1" applyBorder="1" applyAlignment="1">
      <alignment horizontal="center"/>
    </xf>
    <xf numFmtId="0" fontId="25" fillId="0" borderId="0" xfId="0" applyFont="1" applyAlignment="1">
      <alignment horizontal="center"/>
    </xf>
    <xf numFmtId="0" fontId="6" fillId="0" borderId="0" xfId="0" applyFont="1" applyAlignment="1">
      <alignment horizontal="center"/>
    </xf>
    <xf numFmtId="9" fontId="7" fillId="0" borderId="1" xfId="0" applyNumberFormat="1" applyFont="1" applyBorder="1" applyAlignment="1">
      <alignment horizontal="center" vertical="center"/>
    </xf>
    <xf numFmtId="44" fontId="5" fillId="7" borderId="1" xfId="0" applyNumberFormat="1" applyFont="1" applyFill="1" applyBorder="1" applyAlignment="1">
      <alignment horizontal="center" vertical="center" wrapText="1"/>
    </xf>
    <xf numFmtId="44" fontId="7" fillId="0" borderId="0" xfId="0" applyNumberFormat="1" applyFont="1"/>
    <xf numFmtId="0" fontId="44" fillId="0" borderId="0" xfId="0" applyFont="1"/>
    <xf numFmtId="0" fontId="45" fillId="0" borderId="0" xfId="0" applyFont="1"/>
    <xf numFmtId="0" fontId="44" fillId="0" borderId="0" xfId="0" applyFont="1" applyAlignment="1">
      <alignment horizontal="center" wrapText="1"/>
    </xf>
    <xf numFmtId="0" fontId="4" fillId="3" borderId="0" xfId="0" applyFont="1" applyFill="1" applyAlignment="1">
      <alignment vertical="center" wrapText="1"/>
    </xf>
    <xf numFmtId="0" fontId="9" fillId="3" borderId="0" xfId="0" applyFont="1" applyFill="1"/>
    <xf numFmtId="0" fontId="9" fillId="3" borderId="1" xfId="0" applyFont="1" applyFill="1" applyBorder="1"/>
    <xf numFmtId="0" fontId="4" fillId="3" borderId="0" xfId="0" applyFont="1" applyFill="1" applyAlignment="1">
      <alignment wrapText="1"/>
    </xf>
    <xf numFmtId="0" fontId="4" fillId="0" borderId="0" xfId="8" applyFont="1"/>
    <xf numFmtId="0" fontId="7" fillId="0" borderId="0" xfId="8" applyFont="1"/>
    <xf numFmtId="0" fontId="7" fillId="0" borderId="0" xfId="8" applyFont="1" applyAlignment="1">
      <alignment wrapText="1"/>
    </xf>
    <xf numFmtId="0" fontId="5" fillId="7" borderId="5" xfId="8" applyFont="1" applyFill="1" applyBorder="1" applyAlignment="1">
      <alignment horizontal="center" vertical="center" wrapText="1"/>
    </xf>
    <xf numFmtId="164" fontId="5" fillId="7" borderId="5" xfId="8" applyNumberFormat="1" applyFont="1" applyFill="1" applyBorder="1" applyAlignment="1">
      <alignment horizontal="center" vertical="center" wrapText="1"/>
    </xf>
    <xf numFmtId="0" fontId="21" fillId="0" borderId="0" xfId="8" applyFont="1"/>
    <xf numFmtId="0" fontId="8" fillId="0" borderId="6" xfId="8" applyFont="1" applyBorder="1" applyAlignment="1">
      <alignment horizontal="center" vertical="center" wrapText="1"/>
    </xf>
    <xf numFmtId="0" fontId="21" fillId="3" borderId="0" xfId="8" applyFont="1" applyFill="1"/>
    <xf numFmtId="0" fontId="21" fillId="0" borderId="0" xfId="8" applyFont="1" applyAlignment="1">
      <alignment vertical="center" wrapText="1"/>
    </xf>
    <xf numFmtId="0" fontId="5" fillId="7" borderId="1" xfId="8" applyFont="1" applyFill="1" applyBorder="1" applyAlignment="1">
      <alignment horizontal="center" vertical="center" wrapText="1"/>
    </xf>
    <xf numFmtId="0" fontId="5" fillId="7" borderId="6" xfId="8" applyFont="1" applyFill="1" applyBorder="1" applyAlignment="1">
      <alignment horizontal="center" vertical="center" wrapText="1"/>
    </xf>
    <xf numFmtId="0" fontId="5" fillId="6" borderId="1" xfId="8" applyFont="1" applyFill="1" applyBorder="1" applyAlignment="1">
      <alignment horizontal="center" vertical="center"/>
    </xf>
    <xf numFmtId="0" fontId="22" fillId="0" borderId="0" xfId="8" applyFont="1"/>
    <xf numFmtId="0" fontId="4" fillId="3" borderId="0" xfId="8" applyFont="1" applyFill="1"/>
    <xf numFmtId="0" fontId="4" fillId="0" borderId="0" xfId="8" applyFont="1" applyAlignment="1">
      <alignment horizontal="center" wrapText="1"/>
    </xf>
    <xf numFmtId="0" fontId="4" fillId="0" borderId="0" xfId="8" applyFont="1" applyAlignment="1">
      <alignment horizontal="center" vertical="center"/>
    </xf>
    <xf numFmtId="0" fontId="7" fillId="0" borderId="0" xfId="8" applyFont="1" applyAlignment="1">
      <alignment horizontal="center" wrapText="1"/>
    </xf>
    <xf numFmtId="0" fontId="7" fillId="0" borderId="0" xfId="8" applyFont="1" applyAlignment="1">
      <alignment horizontal="center" vertical="center"/>
    </xf>
    <xf numFmtId="0" fontId="21" fillId="6" borderId="1" xfId="8" applyFont="1" applyFill="1" applyBorder="1"/>
    <xf numFmtId="164" fontId="5" fillId="6" borderId="1" xfId="8" applyNumberFormat="1" applyFont="1" applyFill="1" applyBorder="1"/>
    <xf numFmtId="43" fontId="5" fillId="6" borderId="1" xfId="8" applyNumberFormat="1" applyFont="1" applyFill="1" applyBorder="1"/>
    <xf numFmtId="0" fontId="5" fillId="6" borderId="1" xfId="8" applyFont="1" applyFill="1" applyBorder="1" applyAlignment="1">
      <alignment horizontal="center" wrapText="1"/>
    </xf>
    <xf numFmtId="0" fontId="5" fillId="6" borderId="1" xfId="8" applyFont="1" applyFill="1" applyBorder="1"/>
    <xf numFmtId="0" fontId="5" fillId="6" borderId="1" xfId="8" applyFont="1" applyFill="1" applyBorder="1" applyAlignment="1">
      <alignment vertical="center" wrapText="1"/>
    </xf>
    <xf numFmtId="0" fontId="21" fillId="3" borderId="1" xfId="8" applyFont="1" applyFill="1" applyBorder="1"/>
    <xf numFmtId="164" fontId="8" fillId="3" borderId="1" xfId="8" applyNumberFormat="1" applyFont="1" applyFill="1" applyBorder="1" applyAlignment="1">
      <alignment horizontal="center" vertical="center" wrapText="1"/>
    </xf>
    <xf numFmtId="43" fontId="8" fillId="0" borderId="6" xfId="9" applyFont="1" applyBorder="1" applyAlignment="1">
      <alignment horizontal="center" vertical="center"/>
    </xf>
    <xf numFmtId="164" fontId="8" fillId="3" borderId="6" xfId="8" applyNumberFormat="1" applyFont="1" applyFill="1" applyBorder="1" applyAlignment="1">
      <alignment horizontal="center" vertical="center" wrapText="1"/>
    </xf>
    <xf numFmtId="164" fontId="8" fillId="3" borderId="9" xfId="8" applyNumberFormat="1" applyFont="1" applyFill="1" applyBorder="1" applyAlignment="1">
      <alignment horizontal="center" vertical="center" wrapText="1"/>
    </xf>
    <xf numFmtId="0" fontId="8" fillId="3" borderId="1" xfId="8" applyFont="1" applyFill="1" applyBorder="1" applyAlignment="1">
      <alignment horizontal="center" vertical="center"/>
    </xf>
    <xf numFmtId="0" fontId="8" fillId="3" borderId="8" xfId="8" applyFont="1" applyFill="1" applyBorder="1" applyAlignment="1">
      <alignment horizontal="center" vertical="center"/>
    </xf>
    <xf numFmtId="0" fontId="8" fillId="0" borderId="6" xfId="8" applyFont="1" applyBorder="1" applyAlignment="1">
      <alignment horizontal="center" vertical="center"/>
    </xf>
    <xf numFmtId="0" fontId="8" fillId="0" borderId="1" xfId="8" applyFont="1" applyBorder="1" applyAlignment="1">
      <alignment horizontal="center" vertical="center" wrapText="1"/>
    </xf>
    <xf numFmtId="0" fontId="8" fillId="3" borderId="6" xfId="8" applyFont="1" applyFill="1" applyBorder="1" applyAlignment="1">
      <alignment horizontal="center" vertical="center"/>
    </xf>
    <xf numFmtId="0" fontId="7" fillId="0" borderId="7" xfId="8" applyFont="1" applyBorder="1" applyAlignment="1">
      <alignment vertical="center" wrapText="1"/>
    </xf>
    <xf numFmtId="164" fontId="8" fillId="0" borderId="1" xfId="8" applyNumberFormat="1" applyFont="1" applyBorder="1" applyAlignment="1">
      <alignment horizontal="center" vertical="center" wrapText="1"/>
    </xf>
    <xf numFmtId="43" fontId="8" fillId="3" borderId="1" xfId="9" applyFont="1" applyFill="1" applyBorder="1" applyAlignment="1">
      <alignment horizontal="center" vertical="center" wrapText="1"/>
    </xf>
    <xf numFmtId="0" fontId="8" fillId="3" borderId="4" xfId="8" applyFont="1" applyFill="1" applyBorder="1" applyAlignment="1">
      <alignment horizontal="left" vertical="center" wrapText="1"/>
    </xf>
    <xf numFmtId="0" fontId="8" fillId="3" borderId="1" xfId="8" applyFont="1" applyFill="1" applyBorder="1" applyAlignment="1">
      <alignment horizontal="center" vertical="center" wrapText="1"/>
    </xf>
    <xf numFmtId="43" fontId="8" fillId="0" borderId="1" xfId="9" applyFont="1" applyBorder="1" applyAlignment="1">
      <alignment horizontal="center" vertical="center" wrapText="1"/>
    </xf>
    <xf numFmtId="0" fontId="7" fillId="3" borderId="1" xfId="8" applyFont="1" applyFill="1" applyBorder="1" applyAlignment="1">
      <alignment horizontal="center" vertical="center"/>
    </xf>
    <xf numFmtId="43" fontId="8" fillId="0" borderId="1" xfId="9" applyFont="1" applyBorder="1" applyAlignment="1">
      <alignment vertical="center" wrapText="1"/>
    </xf>
    <xf numFmtId="43" fontId="8" fillId="3" borderId="1" xfId="9" applyFont="1" applyFill="1" applyBorder="1" applyAlignment="1">
      <alignment vertical="center" wrapText="1"/>
    </xf>
    <xf numFmtId="164" fontId="8" fillId="0" borderId="1" xfId="8" applyNumberFormat="1" applyFont="1" applyBorder="1" applyAlignment="1">
      <alignment vertical="center" wrapText="1"/>
    </xf>
    <xf numFmtId="0" fontId="8" fillId="0" borderId="5" xfId="8" applyFont="1" applyBorder="1" applyAlignment="1">
      <alignment horizontal="justify" vertical="center" wrapText="1"/>
    </xf>
    <xf numFmtId="0" fontId="21" fillId="3" borderId="0" xfId="8" applyFont="1" applyFill="1" applyAlignment="1">
      <alignment vertical="center" wrapText="1"/>
    </xf>
    <xf numFmtId="0" fontId="5" fillId="7" borderId="7" xfId="8" applyFont="1" applyFill="1" applyBorder="1" applyAlignment="1">
      <alignment horizontal="center" vertical="center" wrapText="1"/>
    </xf>
    <xf numFmtId="0" fontId="5" fillId="6" borderId="1" xfId="8" applyFont="1" applyFill="1" applyBorder="1" applyAlignment="1">
      <alignment horizontal="left"/>
    </xf>
    <xf numFmtId="0" fontId="22" fillId="3" borderId="0" xfId="8" applyFont="1" applyFill="1"/>
    <xf numFmtId="0" fontId="30" fillId="0" borderId="0" xfId="8" applyFont="1" applyAlignment="1">
      <alignment horizontal="center"/>
    </xf>
    <xf numFmtId="0" fontId="5" fillId="7" borderId="5" xfId="8" applyFont="1" applyFill="1" applyBorder="1" applyAlignment="1">
      <alignment horizontal="left" vertical="center" wrapText="1"/>
    </xf>
    <xf numFmtId="0" fontId="36" fillId="7"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43" fontId="9" fillId="2"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wrapText="1"/>
    </xf>
    <xf numFmtId="43" fontId="9" fillId="3" borderId="1" xfId="1" applyFont="1" applyFill="1" applyBorder="1" applyAlignment="1">
      <alignment horizontal="center" vertical="center" wrapText="1"/>
    </xf>
    <xf numFmtId="164" fontId="36" fillId="6" borderId="1" xfId="0" applyNumberFormat="1" applyFont="1" applyFill="1" applyBorder="1" applyAlignment="1">
      <alignment horizontal="center" vertical="center"/>
    </xf>
    <xf numFmtId="0" fontId="36" fillId="6" borderId="1" xfId="0" applyFont="1" applyFill="1" applyBorder="1"/>
    <xf numFmtId="0" fontId="1" fillId="0" borderId="0" xfId="0" applyFont="1" applyAlignment="1">
      <alignment vertical="top" wrapText="1"/>
    </xf>
    <xf numFmtId="0" fontId="5" fillId="6" borderId="1" xfId="8" applyFont="1" applyFill="1" applyBorder="1" applyAlignment="1">
      <alignment wrapText="1"/>
    </xf>
    <xf numFmtId="0" fontId="9" fillId="2" borderId="1" xfId="0" applyFont="1" applyFill="1" applyBorder="1" applyAlignment="1">
      <alignment vertical="center" wrapText="1"/>
    </xf>
    <xf numFmtId="0" fontId="9" fillId="3" borderId="1" xfId="0" applyFont="1" applyFill="1" applyBorder="1" applyAlignment="1">
      <alignment vertical="center" wrapText="1"/>
    </xf>
    <xf numFmtId="0" fontId="23" fillId="0" borderId="0" xfId="0" applyFont="1"/>
    <xf numFmtId="0" fontId="8" fillId="6" borderId="1" xfId="0" applyFont="1" applyFill="1" applyBorder="1" applyAlignment="1">
      <alignment wrapText="1"/>
    </xf>
    <xf numFmtId="0" fontId="9" fillId="0" borderId="1" xfId="0" applyFont="1" applyBorder="1" applyAlignment="1">
      <alignment horizontal="center" vertical="center"/>
    </xf>
    <xf numFmtId="0" fontId="8" fillId="0" borderId="1" xfId="8" applyFont="1" applyBorder="1" applyAlignment="1">
      <alignment horizontal="left" vertical="center" wrapText="1"/>
    </xf>
    <xf numFmtId="0" fontId="8" fillId="0" borderId="1" xfId="8" applyFont="1" applyBorder="1" applyAlignment="1">
      <alignment horizontal="center" vertical="center"/>
    </xf>
    <xf numFmtId="0" fontId="8" fillId="3" borderId="5" xfId="8" applyFont="1" applyFill="1" applyBorder="1" applyAlignment="1">
      <alignment horizontal="center" vertical="center" wrapText="1"/>
    </xf>
    <xf numFmtId="0" fontId="8" fillId="3" borderId="4" xfId="8" applyFont="1" applyFill="1" applyBorder="1" applyAlignment="1">
      <alignment horizontal="left" vertical="center"/>
    </xf>
    <xf numFmtId="0" fontId="1" fillId="0" borderId="0" xfId="0" applyFont="1" applyAlignment="1">
      <alignment horizontal="center" wrapText="1"/>
    </xf>
    <xf numFmtId="1" fontId="8" fillId="0" borderId="1" xfId="0" applyNumberFormat="1" applyFont="1" applyBorder="1" applyAlignment="1">
      <alignment vertical="center"/>
    </xf>
    <xf numFmtId="3" fontId="7" fillId="0" borderId="5" xfId="1" applyNumberFormat="1" applyFont="1" applyFill="1" applyBorder="1" applyAlignment="1">
      <alignment horizontal="center" vertical="center" wrapText="1"/>
    </xf>
    <xf numFmtId="0" fontId="7" fillId="2" borderId="7" xfId="0" applyFont="1" applyFill="1" applyBorder="1" applyAlignment="1">
      <alignment vertical="center" wrapText="1"/>
    </xf>
    <xf numFmtId="0" fontId="8" fillId="3" borderId="1" xfId="8" applyFont="1" applyFill="1" applyBorder="1" applyAlignment="1">
      <alignment vertical="center" wrapText="1"/>
    </xf>
    <xf numFmtId="8" fontId="7" fillId="0" borderId="0" xfId="0" applyNumberFormat="1" applyFont="1"/>
    <xf numFmtId="4" fontId="7" fillId="0" borderId="1" xfId="0" applyNumberFormat="1" applyFont="1" applyBorder="1" applyAlignment="1">
      <alignment vertical="center"/>
    </xf>
    <xf numFmtId="0" fontId="7" fillId="0" borderId="33" xfId="0" applyFont="1" applyBorder="1" applyAlignment="1">
      <alignment vertical="center" wrapText="1"/>
    </xf>
    <xf numFmtId="0" fontId="7" fillId="0" borderId="33" xfId="0" applyFont="1" applyBorder="1" applyAlignment="1">
      <alignment vertical="center"/>
    </xf>
    <xf numFmtId="4" fontId="7" fillId="0" borderId="33" xfId="1" applyNumberFormat="1" applyFont="1" applyFill="1" applyBorder="1" applyAlignment="1">
      <alignment vertical="center"/>
    </xf>
    <xf numFmtId="4" fontId="5" fillId="6" borderId="6" xfId="0" applyNumberFormat="1" applyFont="1" applyFill="1" applyBorder="1" applyAlignment="1">
      <alignment horizontal="center" wrapText="1"/>
    </xf>
    <xf numFmtId="4" fontId="5" fillId="6" borderId="6" xfId="1" applyNumberFormat="1" applyFont="1" applyFill="1" applyBorder="1" applyAlignment="1">
      <alignment horizontal="center"/>
    </xf>
    <xf numFmtId="0" fontId="7" fillId="6" borderId="6" xfId="0" applyFont="1" applyFill="1" applyBorder="1" applyAlignment="1">
      <alignment horizontal="center"/>
    </xf>
    <xf numFmtId="0" fontId="18" fillId="3" borderId="0" xfId="0" applyFont="1" applyFill="1"/>
    <xf numFmtId="43" fontId="7" fillId="3" borderId="33" xfId="1" applyFont="1" applyFill="1" applyBorder="1" applyAlignment="1">
      <alignment vertical="center"/>
    </xf>
    <xf numFmtId="0" fontId="26" fillId="3" borderId="33" xfId="0" applyFont="1" applyFill="1" applyBorder="1" applyAlignment="1">
      <alignment vertical="center" wrapText="1"/>
    </xf>
    <xf numFmtId="0" fontId="7" fillId="3" borderId="33" xfId="0" applyFont="1" applyFill="1" applyBorder="1" applyAlignment="1">
      <alignment wrapText="1"/>
    </xf>
    <xf numFmtId="0" fontId="5" fillId="6" borderId="8" xfId="0" applyFont="1" applyFill="1" applyBorder="1" applyAlignment="1">
      <alignment horizontal="right"/>
    </xf>
    <xf numFmtId="0" fontId="5" fillId="6" borderId="13" xfId="0" applyFont="1" applyFill="1" applyBorder="1" applyAlignment="1">
      <alignment horizontal="right"/>
    </xf>
    <xf numFmtId="43" fontId="5" fillId="6" borderId="6" xfId="1" applyFont="1" applyFill="1" applyBorder="1" applyAlignment="1">
      <alignment horizontal="center" vertical="center"/>
    </xf>
    <xf numFmtId="164" fontId="5" fillId="6" borderId="6" xfId="0" applyNumberFormat="1" applyFont="1" applyFill="1" applyBorder="1" applyAlignment="1">
      <alignment horizontal="center" vertical="center"/>
    </xf>
    <xf numFmtId="0" fontId="7" fillId="3" borderId="33" xfId="0" applyFont="1" applyFill="1" applyBorder="1" applyAlignment="1">
      <alignment vertical="center" wrapText="1"/>
    </xf>
    <xf numFmtId="0" fontId="7" fillId="3" borderId="33" xfId="0" applyFont="1" applyFill="1" applyBorder="1" applyAlignment="1">
      <alignment vertical="center"/>
    </xf>
    <xf numFmtId="164" fontId="7" fillId="3" borderId="33" xfId="0" applyNumberFormat="1" applyFont="1" applyFill="1" applyBorder="1" applyAlignment="1">
      <alignment vertical="center" wrapText="1"/>
    </xf>
    <xf numFmtId="0" fontId="7" fillId="3" borderId="33" xfId="0" applyFont="1" applyFill="1" applyBorder="1"/>
    <xf numFmtId="0" fontId="43" fillId="3" borderId="33" xfId="0" applyFont="1" applyFill="1" applyBorder="1" applyAlignment="1">
      <alignment vertical="center"/>
    </xf>
    <xf numFmtId="0" fontId="29" fillId="3" borderId="33" xfId="0" applyFont="1" applyFill="1" applyBorder="1" applyAlignment="1">
      <alignment wrapText="1"/>
    </xf>
    <xf numFmtId="0" fontId="5" fillId="6" borderId="6" xfId="0" applyFont="1" applyFill="1" applyBorder="1"/>
    <xf numFmtId="43" fontId="8" fillId="0" borderId="33" xfId="1" applyFont="1" applyFill="1" applyBorder="1" applyAlignment="1">
      <alignment vertical="center" wrapText="1"/>
    </xf>
    <xf numFmtId="0" fontId="8" fillId="0" borderId="33" xfId="1" applyNumberFormat="1" applyFont="1" applyFill="1" applyBorder="1" applyAlignment="1">
      <alignment vertical="center" wrapText="1"/>
    </xf>
    <xf numFmtId="0" fontId="8" fillId="0" borderId="33" xfId="0" applyFont="1" applyBorder="1" applyAlignment="1">
      <alignment vertical="center" wrapText="1"/>
    </xf>
    <xf numFmtId="164" fontId="8" fillId="0" borderId="33" xfId="0" applyNumberFormat="1" applyFont="1" applyBorder="1" applyAlignment="1">
      <alignment vertical="center" wrapText="1"/>
    </xf>
    <xf numFmtId="0" fontId="27" fillId="0" borderId="33" xfId="0" applyFont="1" applyBorder="1" applyAlignment="1">
      <alignment vertical="center" wrapText="1"/>
    </xf>
    <xf numFmtId="164" fontId="7" fillId="0" borderId="33" xfId="0" applyNumberFormat="1" applyFont="1" applyBorder="1" applyAlignment="1">
      <alignment vertical="center"/>
    </xf>
    <xf numFmtId="164" fontId="8" fillId="0" borderId="33" xfId="1" applyNumberFormat="1" applyFont="1" applyFill="1" applyBorder="1" applyAlignment="1">
      <alignment vertical="center" wrapText="1"/>
    </xf>
    <xf numFmtId="0" fontId="11" fillId="0" borderId="33" xfId="0" applyFont="1" applyBorder="1" applyAlignment="1">
      <alignment vertical="center" wrapText="1"/>
    </xf>
    <xf numFmtId="0" fontId="1" fillId="0" borderId="33" xfId="0" applyFont="1" applyBorder="1" applyAlignment="1">
      <alignment vertical="center" wrapText="1"/>
    </xf>
    <xf numFmtId="0" fontId="11" fillId="5" borderId="1" xfId="0" applyFont="1" applyFill="1" applyBorder="1" applyAlignment="1">
      <alignment horizontal="left" vertical="center" wrapText="1"/>
    </xf>
    <xf numFmtId="0" fontId="7" fillId="3" borderId="33" xfId="0" applyFont="1" applyFill="1" applyBorder="1" applyAlignment="1">
      <alignment horizontal="center" vertical="center"/>
    </xf>
    <xf numFmtId="0" fontId="7" fillId="0" borderId="0" xfId="0" applyFont="1" applyAlignment="1">
      <alignment horizontal="center" vertical="center" wrapText="1"/>
    </xf>
    <xf numFmtId="0" fontId="1" fillId="0" borderId="13" xfId="0" applyFont="1" applyBorder="1" applyAlignment="1">
      <alignment horizontal="left"/>
    </xf>
    <xf numFmtId="0" fontId="1"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xf>
    <xf numFmtId="9" fontId="11" fillId="0" borderId="1" xfId="0" applyNumberFormat="1" applyFont="1" applyBorder="1" applyAlignment="1">
      <alignment horizontal="center" vertical="center" wrapText="1"/>
    </xf>
    <xf numFmtId="8" fontId="11" fillId="0" borderId="1" xfId="0" applyNumberFormat="1"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justify" vertical="center" wrapText="1"/>
    </xf>
    <xf numFmtId="8" fontId="11" fillId="0" borderId="1" xfId="0" applyNumberFormat="1" applyFont="1" applyBorder="1" applyAlignment="1">
      <alignment horizontal="right" vertical="center"/>
    </xf>
    <xf numFmtId="43" fontId="7" fillId="0" borderId="1" xfId="1" applyFont="1" applyFill="1" applyBorder="1" applyAlignment="1">
      <alignment horizontal="right" vertical="center" wrapText="1"/>
    </xf>
    <xf numFmtId="0" fontId="7" fillId="0" borderId="1" xfId="0" applyFont="1" applyBorder="1" applyAlignment="1">
      <alignment vertical="center"/>
    </xf>
    <xf numFmtId="1" fontId="7" fillId="0" borderId="1" xfId="0" applyNumberFormat="1" applyFont="1" applyBorder="1" applyAlignment="1">
      <alignment horizontal="center" vertical="center" wrapText="1"/>
    </xf>
    <xf numFmtId="1" fontId="7" fillId="0" borderId="1" xfId="0" applyNumberFormat="1" applyFont="1" applyBorder="1"/>
    <xf numFmtId="4" fontId="7" fillId="0" borderId="38" xfId="1" applyNumberFormat="1" applyFont="1" applyFill="1" applyBorder="1" applyAlignment="1">
      <alignment vertical="center"/>
    </xf>
    <xf numFmtId="0" fontId="10" fillId="0" borderId="0" xfId="0" applyFont="1" applyAlignment="1">
      <alignment vertical="center" wrapText="1"/>
    </xf>
    <xf numFmtId="0" fontId="8" fillId="0" borderId="5" xfId="0" applyFont="1" applyBorder="1" applyAlignment="1">
      <alignment horizontal="left" vertical="center" wrapText="1"/>
    </xf>
    <xf numFmtId="43" fontId="7" fillId="0" borderId="1" xfId="1"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5" xfId="2" applyFont="1" applyFill="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43" fontId="7" fillId="0" borderId="32" xfId="1" applyFont="1" applyFill="1" applyBorder="1" applyAlignment="1">
      <alignment horizontal="right" vertical="center"/>
    </xf>
    <xf numFmtId="9" fontId="7" fillId="0" borderId="5" xfId="0" applyNumberFormat="1" applyFont="1" applyBorder="1" applyAlignment="1">
      <alignment horizontal="center" vertical="center"/>
    </xf>
    <xf numFmtId="43" fontId="7" fillId="0" borderId="1" xfId="1" applyFont="1" applyFill="1" applyBorder="1" applyAlignment="1">
      <alignment horizontal="center" vertical="center"/>
    </xf>
    <xf numFmtId="43" fontId="7" fillId="0" borderId="1" xfId="1" applyFont="1" applyFill="1" applyBorder="1" applyAlignment="1">
      <alignment vertical="center" wrapText="1"/>
    </xf>
    <xf numFmtId="43" fontId="7" fillId="0" borderId="1" xfId="1" applyFont="1" applyFill="1" applyBorder="1" applyAlignment="1">
      <alignment horizontal="right" vertical="center"/>
    </xf>
    <xf numFmtId="9" fontId="11" fillId="0" borderId="1" xfId="2" applyFont="1" applyFill="1" applyBorder="1" applyAlignment="1">
      <alignment horizontal="center" vertical="center" wrapText="1"/>
    </xf>
    <xf numFmtId="43" fontId="11" fillId="0" borderId="1" xfId="1" applyFont="1" applyFill="1" applyBorder="1" applyAlignment="1">
      <alignment horizontal="right" vertical="center" wrapText="1"/>
    </xf>
    <xf numFmtId="9" fontId="7" fillId="0" borderId="5" xfId="7" applyFont="1" applyFill="1" applyBorder="1" applyAlignment="1">
      <alignment horizontal="center" vertical="center" wrapText="1"/>
    </xf>
    <xf numFmtId="0" fontId="11" fillId="0" borderId="1" xfId="0" applyFont="1" applyBorder="1" applyAlignment="1">
      <alignment wrapText="1"/>
    </xf>
    <xf numFmtId="0" fontId="29" fillId="0" borderId="1" xfId="0" applyFont="1" applyBorder="1" applyAlignment="1">
      <alignment horizontal="center" vertical="center" wrapText="1"/>
    </xf>
    <xf numFmtId="9" fontId="7" fillId="3"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5" fillId="8" borderId="1" xfId="0" applyFont="1" applyFill="1" applyBorder="1" applyAlignment="1">
      <alignment horizontal="left" wrapText="1"/>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8" fontId="16" fillId="9" borderId="5" xfId="0" applyNumberFormat="1" applyFont="1" applyFill="1" applyBorder="1" applyAlignment="1">
      <alignment horizontal="center" vertical="center"/>
    </xf>
    <xf numFmtId="164" fontId="7" fillId="0" borderId="1" xfId="0" applyNumberFormat="1" applyFont="1" applyBorder="1" applyAlignment="1">
      <alignment vertical="center"/>
    </xf>
    <xf numFmtId="0" fontId="7" fillId="0" borderId="6" xfId="0" applyFont="1" applyBorder="1" applyAlignment="1">
      <alignment horizontal="center" vertical="center" wrapText="1"/>
    </xf>
    <xf numFmtId="164" fontId="7" fillId="0" borderId="6" xfId="0" applyNumberFormat="1" applyFont="1" applyBorder="1" applyAlignment="1">
      <alignment horizontal="center" vertical="center"/>
    </xf>
    <xf numFmtId="9" fontId="7" fillId="0" borderId="1" xfId="7" applyFont="1" applyFill="1" applyBorder="1" applyAlignment="1">
      <alignment horizontal="center" vertical="center" wrapText="1"/>
    </xf>
    <xf numFmtId="0" fontId="7" fillId="0" borderId="2" xfId="0" applyFont="1" applyBorder="1" applyAlignment="1">
      <alignment horizontal="left" vertical="center" wrapText="1"/>
    </xf>
    <xf numFmtId="3" fontId="7" fillId="0" borderId="7" xfId="1"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44" fontId="7" fillId="0" borderId="1" xfId="0" applyNumberFormat="1" applyFont="1" applyBorder="1" applyAlignment="1">
      <alignment vertical="center"/>
    </xf>
    <xf numFmtId="9" fontId="7" fillId="0" borderId="1" xfId="7" applyFont="1" applyFill="1" applyBorder="1" applyAlignment="1">
      <alignment horizontal="center" vertical="center"/>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9" fontId="11"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xf>
    <xf numFmtId="0" fontId="8" fillId="0" borderId="1" xfId="8" applyFont="1" applyBorder="1" applyAlignment="1">
      <alignment horizontal="justify" vertical="center" wrapText="1"/>
    </xf>
    <xf numFmtId="3" fontId="7" fillId="0" borderId="1" xfId="8" applyNumberFormat="1" applyFont="1" applyBorder="1" applyAlignment="1">
      <alignment horizontal="center" vertical="center"/>
    </xf>
    <xf numFmtId="0" fontId="7" fillId="0" borderId="1" xfId="8" applyFont="1" applyBorder="1" applyAlignment="1">
      <alignment horizontal="center" vertical="center"/>
    </xf>
    <xf numFmtId="164" fontId="7" fillId="0" borderId="1" xfId="8" applyNumberFormat="1" applyFont="1" applyBorder="1" applyAlignment="1">
      <alignment horizontal="center" vertical="center" wrapText="1"/>
    </xf>
    <xf numFmtId="9" fontId="8" fillId="0" borderId="1" xfId="8" applyNumberFormat="1" applyFont="1" applyBorder="1" applyAlignment="1">
      <alignment horizontal="center" vertical="center" wrapText="1"/>
    </xf>
    <xf numFmtId="0" fontId="8" fillId="0" borderId="1" xfId="8" applyFont="1" applyBorder="1" applyAlignment="1">
      <alignment vertical="center" wrapText="1"/>
    </xf>
    <xf numFmtId="49" fontId="8" fillId="0" borderId="1" xfId="8" applyNumberFormat="1" applyFont="1" applyBorder="1" applyAlignment="1">
      <alignment horizontal="center" vertical="center" wrapText="1"/>
    </xf>
    <xf numFmtId="0" fontId="7" fillId="0" borderId="1" xfId="7" applyNumberFormat="1" applyFont="1" applyFill="1" applyBorder="1" applyAlignment="1" applyProtection="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lignment horizontal="left" vertical="center" wrapText="1"/>
    </xf>
    <xf numFmtId="164" fontId="7" fillId="0" borderId="1" xfId="8" applyNumberFormat="1" applyFont="1" applyBorder="1" applyAlignment="1">
      <alignment horizontal="center" vertical="center"/>
    </xf>
    <xf numFmtId="0" fontId="7" fillId="0" borderId="6" xfId="8" applyFont="1" applyBorder="1" applyAlignment="1">
      <alignment horizontal="left" vertical="center" wrapText="1"/>
    </xf>
    <xf numFmtId="0" fontId="7" fillId="0" borderId="6" xfId="8" applyFont="1" applyBorder="1" applyAlignment="1">
      <alignment horizontal="center" vertical="center"/>
    </xf>
    <xf numFmtId="164" fontId="7" fillId="0" borderId="6" xfId="8" applyNumberFormat="1" applyFont="1" applyBorder="1" applyAlignment="1">
      <alignment horizontal="center" vertical="center"/>
    </xf>
    <xf numFmtId="0" fontId="28" fillId="0" borderId="1" xfId="0" applyFont="1" applyBorder="1" applyAlignment="1">
      <alignment horizontal="center" vertical="center"/>
    </xf>
    <xf numFmtId="0" fontId="8" fillId="0" borderId="1" xfId="0" applyFont="1" applyBorder="1" applyAlignment="1">
      <alignment horizontal="center" vertical="center"/>
    </xf>
    <xf numFmtId="0" fontId="29" fillId="0" borderId="1" xfId="0" applyFont="1" applyBorder="1" applyAlignment="1">
      <alignment vertical="center" wrapText="1"/>
    </xf>
    <xf numFmtId="0" fontId="7" fillId="0" borderId="1" xfId="8" applyFont="1" applyBorder="1"/>
    <xf numFmtId="0" fontId="11" fillId="0" borderId="5" xfId="0" applyFont="1" applyBorder="1" applyAlignment="1">
      <alignment horizontal="left" vertical="center" wrapText="1"/>
    </xf>
    <xf numFmtId="9" fontId="7" fillId="0" borderId="1" xfId="7" applyFont="1" applyBorder="1" applyAlignment="1">
      <alignment horizontal="center" vertical="center" wrapText="1"/>
    </xf>
    <xf numFmtId="9" fontId="7" fillId="0" borderId="1" xfId="2" applyFont="1" applyFill="1" applyBorder="1" applyAlignment="1">
      <alignment horizontal="center" vertical="center" wrapText="1"/>
    </xf>
    <xf numFmtId="4" fontId="7" fillId="3" borderId="33" xfId="0" applyNumberFormat="1" applyFont="1" applyFill="1" applyBorder="1" applyAlignment="1">
      <alignment vertical="center"/>
    </xf>
    <xf numFmtId="4" fontId="7" fillId="3" borderId="33" xfId="1" applyNumberFormat="1" applyFont="1" applyFill="1" applyBorder="1" applyAlignment="1">
      <alignment vertical="center"/>
    </xf>
    <xf numFmtId="0" fontId="26" fillId="3" borderId="33" xfId="0" applyFont="1" applyFill="1" applyBorder="1" applyAlignment="1">
      <alignment vertical="center"/>
    </xf>
    <xf numFmtId="4" fontId="7" fillId="3" borderId="37" xfId="0" applyNumberFormat="1" applyFont="1" applyFill="1" applyBorder="1" applyAlignment="1">
      <alignment vertical="center"/>
    </xf>
    <xf numFmtId="4" fontId="7" fillId="3" borderId="38" xfId="1" applyNumberFormat="1" applyFont="1" applyFill="1" applyBorder="1" applyAlignment="1">
      <alignment vertical="center"/>
    </xf>
    <xf numFmtId="4" fontId="7" fillId="3" borderId="39" xfId="1" applyNumberFormat="1" applyFont="1" applyFill="1" applyBorder="1" applyAlignment="1">
      <alignment vertical="center"/>
    </xf>
    <xf numFmtId="4" fontId="7" fillId="3" borderId="37" xfId="1" applyNumberFormat="1" applyFont="1" applyFill="1" applyBorder="1" applyAlignment="1">
      <alignment vertical="center"/>
    </xf>
    <xf numFmtId="4" fontId="7" fillId="3" borderId="35" xfId="1" applyNumberFormat="1" applyFont="1" applyFill="1" applyBorder="1" applyAlignment="1">
      <alignment vertical="center"/>
    </xf>
    <xf numFmtId="0" fontId="7" fillId="0" borderId="33" xfId="0" applyFont="1" applyBorder="1" applyAlignment="1">
      <alignment horizontal="left" vertical="center" wrapText="1"/>
    </xf>
    <xf numFmtId="0" fontId="7" fillId="0" borderId="33" xfId="0" applyFont="1" applyBorder="1" applyAlignment="1">
      <alignment horizontal="center" vertical="center"/>
    </xf>
    <xf numFmtId="4" fontId="7" fillId="0" borderId="33" xfId="0" applyNumberFormat="1" applyFont="1" applyBorder="1" applyAlignment="1">
      <alignment vertical="center"/>
    </xf>
    <xf numFmtId="4" fontId="7" fillId="0" borderId="0" xfId="0" applyNumberFormat="1" applyFont="1" applyAlignment="1">
      <alignment vertical="center"/>
    </xf>
    <xf numFmtId="4" fontId="7" fillId="0" borderId="37" xfId="0" applyNumberFormat="1" applyFont="1" applyBorder="1" applyAlignment="1">
      <alignment vertical="center"/>
    </xf>
    <xf numFmtId="4" fontId="7" fillId="0" borderId="39" xfId="0" applyNumberFormat="1" applyFont="1" applyBorder="1" applyAlignment="1">
      <alignment vertical="center"/>
    </xf>
    <xf numFmtId="4" fontId="7" fillId="3" borderId="38" xfId="0" applyNumberFormat="1" applyFont="1" applyFill="1" applyBorder="1" applyAlignment="1">
      <alignment vertical="center"/>
    </xf>
    <xf numFmtId="4" fontId="7" fillId="3" borderId="35" xfId="0" applyNumberFormat="1" applyFont="1" applyFill="1" applyBorder="1" applyAlignment="1">
      <alignment vertical="center"/>
    </xf>
    <xf numFmtId="4" fontId="7" fillId="3" borderId="39" xfId="0" applyNumberFormat="1" applyFont="1" applyFill="1" applyBorder="1" applyAlignment="1">
      <alignment vertical="center"/>
    </xf>
    <xf numFmtId="0" fontId="11" fillId="0" borderId="0" xfId="0" applyFont="1" applyAlignment="1">
      <alignment wrapText="1"/>
    </xf>
    <xf numFmtId="0" fontId="11" fillId="0" borderId="0" xfId="0" applyFont="1" applyAlignment="1">
      <alignment horizontal="center"/>
    </xf>
    <xf numFmtId="0" fontId="37" fillId="0" borderId="0" xfId="0" applyFont="1"/>
    <xf numFmtId="0" fontId="37" fillId="0" borderId="0" xfId="0" applyFont="1" applyAlignment="1">
      <alignment horizontal="center"/>
    </xf>
    <xf numFmtId="0" fontId="11" fillId="0" borderId="0" xfId="0" applyFont="1" applyAlignment="1">
      <alignment horizontal="center" vertical="center"/>
    </xf>
    <xf numFmtId="0" fontId="16" fillId="10" borderId="1" xfId="0" applyFont="1" applyFill="1" applyBorder="1"/>
    <xf numFmtId="0" fontId="16" fillId="10" borderId="1" xfId="0" applyFont="1" applyFill="1" applyBorder="1" applyAlignment="1">
      <alignment horizontal="center"/>
    </xf>
    <xf numFmtId="0" fontId="16" fillId="10" borderId="1" xfId="0"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0" fontId="16" fillId="10" borderId="1" xfId="0" applyFont="1" applyFill="1" applyBorder="1" applyAlignment="1">
      <alignment horizontal="left" vertical="center"/>
    </xf>
    <xf numFmtId="0" fontId="11" fillId="11" borderId="34" xfId="0" applyFont="1" applyFill="1" applyBorder="1" applyAlignment="1">
      <alignment wrapText="1"/>
    </xf>
    <xf numFmtId="0" fontId="11" fillId="0" borderId="34" xfId="0" applyFont="1" applyBorder="1"/>
    <xf numFmtId="0" fontId="28" fillId="0" borderId="34" xfId="0" applyFont="1" applyBorder="1" applyAlignment="1">
      <alignment wrapText="1"/>
    </xf>
    <xf numFmtId="0" fontId="28" fillId="0" borderId="34" xfId="0" applyFont="1" applyBorder="1" applyAlignment="1">
      <alignment vertical="center"/>
    </xf>
    <xf numFmtId="0" fontId="28" fillId="11" borderId="34" xfId="0" applyFont="1" applyFill="1" applyBorder="1" applyAlignment="1">
      <alignment wrapText="1"/>
    </xf>
    <xf numFmtId="0" fontId="28" fillId="11" borderId="0" xfId="0" applyFont="1" applyFill="1" applyAlignment="1">
      <alignment wrapText="1"/>
    </xf>
    <xf numFmtId="0" fontId="11" fillId="11" borderId="0" xfId="0" applyFont="1" applyFill="1"/>
    <xf numFmtId="0" fontId="11" fillId="11" borderId="0" xfId="0" applyFont="1" applyFill="1" applyAlignment="1">
      <alignment wrapText="1"/>
    </xf>
    <xf numFmtId="0" fontId="11" fillId="0" borderId="0" xfId="0" applyFont="1" applyAlignment="1">
      <alignment vertical="center"/>
    </xf>
    <xf numFmtId="0" fontId="7" fillId="0" borderId="0" xfId="0" applyFont="1" applyAlignment="1">
      <alignment vertical="center"/>
    </xf>
    <xf numFmtId="0" fontId="11" fillId="0" borderId="0" xfId="0" applyFont="1" applyAlignment="1">
      <alignment vertical="center" wrapText="1"/>
    </xf>
    <xf numFmtId="0" fontId="7" fillId="0" borderId="0" xfId="8" applyFont="1" applyAlignment="1">
      <alignment vertical="center" wrapText="1"/>
    </xf>
    <xf numFmtId="0" fontId="11" fillId="0" borderId="1" xfId="0" applyFont="1" applyBorder="1"/>
    <xf numFmtId="0" fontId="7" fillId="3" borderId="1" xfId="0" applyFont="1" applyFill="1" applyBorder="1"/>
    <xf numFmtId="0" fontId="7" fillId="3" borderId="1" xfId="0" applyFont="1" applyFill="1" applyBorder="1" applyAlignment="1">
      <alignment horizontal="center" vertical="center" wrapText="1"/>
    </xf>
    <xf numFmtId="0" fontId="1" fillId="0" borderId="0" xfId="0" applyFont="1" applyAlignment="1">
      <alignment vertical="center" wrapText="1"/>
    </xf>
    <xf numFmtId="0" fontId="47" fillId="0" borderId="0" xfId="0" applyFont="1"/>
    <xf numFmtId="0" fontId="1" fillId="0" borderId="0" xfId="0" applyFont="1" applyAlignment="1">
      <alignment wrapText="1"/>
    </xf>
    <xf numFmtId="0" fontId="1" fillId="6" borderId="1" xfId="0" applyFont="1" applyFill="1" applyBorder="1"/>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vertical="top" wrapText="1"/>
    </xf>
    <xf numFmtId="0" fontId="7" fillId="0" borderId="0" xfId="0" applyFont="1" applyAlignment="1">
      <alignment vertical="top"/>
    </xf>
    <xf numFmtId="0" fontId="8" fillId="0" borderId="5" xfId="0" applyFont="1" applyBorder="1" applyAlignment="1">
      <alignment horizontal="center" vertical="center" wrapText="1"/>
    </xf>
    <xf numFmtId="0" fontId="7" fillId="0" borderId="1" xfId="0" applyFont="1" applyBorder="1" applyAlignment="1">
      <alignment wrapText="1"/>
    </xf>
    <xf numFmtId="0" fontId="8" fillId="0" borderId="1" xfId="0" applyFont="1" applyBorder="1" applyAlignment="1">
      <alignment vertical="center" wrapText="1"/>
    </xf>
    <xf numFmtId="9" fontId="8" fillId="0" borderId="1" xfId="7" applyFont="1" applyFill="1" applyBorder="1" applyAlignment="1">
      <alignment horizontal="center" vertical="center"/>
    </xf>
    <xf numFmtId="9" fontId="8" fillId="0" borderId="1" xfId="0" applyNumberFormat="1" applyFont="1" applyBorder="1" applyAlignment="1">
      <alignment horizontal="center" vertical="center"/>
    </xf>
    <xf numFmtId="44" fontId="8" fillId="0" borderId="1" xfId="0" applyNumberFormat="1" applyFont="1" applyBorder="1" applyAlignment="1">
      <alignment vertical="center"/>
    </xf>
    <xf numFmtId="4" fontId="11" fillId="0" borderId="0" xfId="3" applyNumberFormat="1" applyFont="1" applyAlignment="1">
      <alignment horizontal="center" wrapText="1"/>
    </xf>
    <xf numFmtId="0" fontId="11" fillId="0" borderId="0" xfId="3" applyFont="1" applyAlignment="1">
      <alignment vertical="center"/>
    </xf>
    <xf numFmtId="0" fontId="11" fillId="0" borderId="0" xfId="3" applyFont="1" applyAlignment="1">
      <alignment wrapText="1"/>
    </xf>
    <xf numFmtId="0" fontId="7" fillId="0" borderId="13" xfId="0" applyFont="1" applyBorder="1" applyAlignment="1">
      <alignment horizontal="center" wrapText="1"/>
    </xf>
    <xf numFmtId="0" fontId="7" fillId="0" borderId="13" xfId="0" applyFont="1" applyBorder="1" applyAlignment="1">
      <alignment wrapText="1"/>
    </xf>
    <xf numFmtId="166" fontId="11" fillId="0" borderId="0" xfId="3" applyNumberFormat="1" applyFont="1" applyAlignment="1">
      <alignment wrapText="1"/>
    </xf>
    <xf numFmtId="0" fontId="11" fillId="0" borderId="0" xfId="3" applyFont="1" applyAlignment="1">
      <alignment vertical="center" wrapText="1"/>
    </xf>
    <xf numFmtId="0" fontId="11" fillId="0" borderId="0" xfId="3" applyFont="1"/>
    <xf numFmtId="0" fontId="11" fillId="0" borderId="0" xfId="3" applyFont="1" applyAlignment="1">
      <alignment horizontal="center" wrapText="1"/>
    </xf>
    <xf numFmtId="1" fontId="11" fillId="0" borderId="0" xfId="3" applyNumberFormat="1" applyFont="1"/>
    <xf numFmtId="0" fontId="11" fillId="0" borderId="0" xfId="3" applyFont="1" applyAlignment="1">
      <alignment horizontal="center" vertical="center" wrapText="1"/>
    </xf>
    <xf numFmtId="9" fontId="11" fillId="0" borderId="33" xfId="3" applyNumberFormat="1" applyFont="1" applyBorder="1" applyAlignment="1">
      <alignment vertical="center"/>
    </xf>
    <xf numFmtId="9" fontId="11" fillId="0" borderId="33" xfId="3" applyNumberFormat="1" applyFont="1" applyBorder="1" applyAlignment="1">
      <alignment horizontal="center" vertical="center" wrapText="1"/>
    </xf>
    <xf numFmtId="0" fontId="11" fillId="0" borderId="33" xfId="3" applyFont="1" applyBorder="1" applyAlignment="1">
      <alignment horizontal="left" vertical="center" wrapText="1"/>
    </xf>
    <xf numFmtId="0" fontId="11" fillId="0" borderId="33" xfId="3" applyFont="1" applyBorder="1" applyAlignment="1">
      <alignment horizontal="center" vertical="center" wrapText="1"/>
    </xf>
    <xf numFmtId="9" fontId="11" fillId="0" borderId="35" xfId="3" applyNumberFormat="1" applyFont="1" applyBorder="1" applyAlignment="1">
      <alignment horizontal="center" vertical="center" wrapText="1"/>
    </xf>
    <xf numFmtId="9" fontId="11" fillId="0" borderId="33" xfId="3" applyNumberFormat="1" applyFont="1" applyBorder="1" applyAlignment="1">
      <alignment horizontal="center" vertical="center"/>
    </xf>
    <xf numFmtId="0" fontId="11" fillId="0" borderId="33" xfId="3" applyFont="1" applyBorder="1" applyAlignment="1">
      <alignment vertical="center" wrapText="1"/>
    </xf>
    <xf numFmtId="1" fontId="11" fillId="0" borderId="33" xfId="3" applyNumberFormat="1" applyFont="1" applyBorder="1" applyAlignment="1">
      <alignment vertical="center"/>
    </xf>
    <xf numFmtId="1" fontId="11" fillId="0" borderId="33" xfId="3" applyNumberFormat="1" applyFont="1" applyBorder="1" applyAlignment="1">
      <alignment horizontal="center" vertical="center"/>
    </xf>
    <xf numFmtId="0" fontId="11" fillId="0" borderId="33" xfId="3" applyFont="1" applyBorder="1" applyAlignment="1">
      <alignment horizontal="justify" vertical="center" wrapText="1"/>
    </xf>
    <xf numFmtId="9" fontId="11" fillId="0" borderId="38" xfId="3" applyNumberFormat="1" applyFont="1" applyBorder="1" applyAlignment="1">
      <alignment vertical="center"/>
    </xf>
    <xf numFmtId="1" fontId="11" fillId="0" borderId="39" xfId="3" applyNumberFormat="1" applyFont="1" applyBorder="1" applyAlignment="1">
      <alignment vertical="center"/>
    </xf>
    <xf numFmtId="9" fontId="11" fillId="0" borderId="33" xfId="7" applyFont="1" applyFill="1" applyBorder="1" applyAlignment="1">
      <alignment horizontal="center" vertical="center"/>
    </xf>
    <xf numFmtId="9" fontId="11" fillId="0" borderId="39" xfId="3" applyNumberFormat="1" applyFont="1" applyBorder="1" applyAlignment="1">
      <alignment vertical="center"/>
    </xf>
    <xf numFmtId="1" fontId="11" fillId="0" borderId="33" xfId="3" applyNumberFormat="1" applyFont="1" applyBorder="1" applyAlignment="1">
      <alignment horizontal="center" vertical="center" wrapText="1"/>
    </xf>
    <xf numFmtId="0" fontId="16" fillId="13" borderId="1" xfId="3" applyFont="1" applyFill="1" applyBorder="1" applyAlignment="1">
      <alignment horizontal="left" wrapText="1"/>
    </xf>
    <xf numFmtId="0" fontId="5" fillId="7" borderId="37" xfId="0" applyFont="1" applyFill="1" applyBorder="1" applyAlignment="1">
      <alignment horizontal="center" vertical="center" wrapText="1"/>
    </xf>
    <xf numFmtId="0" fontId="16" fillId="13" borderId="37" xfId="3" applyFont="1" applyFill="1" applyBorder="1" applyAlignment="1">
      <alignment horizontal="center" vertical="center" wrapText="1"/>
    </xf>
    <xf numFmtId="0" fontId="16" fillId="13" borderId="35" xfId="3" applyFont="1" applyFill="1" applyBorder="1" applyAlignment="1">
      <alignment horizontal="center" vertical="center" wrapText="1"/>
    </xf>
    <xf numFmtId="166" fontId="16" fillId="13" borderId="35" xfId="3" applyNumberFormat="1" applyFont="1" applyFill="1" applyBorder="1" applyAlignment="1">
      <alignment horizontal="center" vertical="center" wrapText="1"/>
    </xf>
    <xf numFmtId="0" fontId="16" fillId="13" borderId="1" xfId="3" applyFont="1" applyFill="1" applyBorder="1" applyAlignment="1">
      <alignment horizontal="left"/>
    </xf>
    <xf numFmtId="0" fontId="11" fillId="12" borderId="0" xfId="3" applyFont="1" applyFill="1"/>
    <xf numFmtId="0" fontId="11" fillId="0" borderId="0" xfId="3" applyFont="1" applyAlignment="1">
      <alignment horizontal="center" vertical="center"/>
    </xf>
    <xf numFmtId="0" fontId="16" fillId="13" borderId="7" xfId="3" applyFont="1" applyFill="1" applyBorder="1" applyAlignment="1">
      <alignment horizontal="center" vertical="center" wrapText="1"/>
    </xf>
    <xf numFmtId="0" fontId="8" fillId="4" borderId="4" xfId="3" applyFont="1" applyFill="1" applyBorder="1" applyAlignment="1">
      <alignment horizontal="center" vertical="center" wrapText="1"/>
    </xf>
    <xf numFmtId="167" fontId="8" fillId="14" borderId="1" xfId="4" applyNumberFormat="1" applyFont="1" applyFill="1" applyBorder="1" applyAlignment="1" applyProtection="1">
      <alignment horizontal="center" vertical="center" wrapText="1"/>
    </xf>
    <xf numFmtId="167" fontId="8" fillId="14" borderId="1" xfId="3" applyNumberFormat="1" applyFont="1" applyFill="1" applyBorder="1" applyAlignment="1">
      <alignment horizontal="center" vertical="center" wrapText="1"/>
    </xf>
    <xf numFmtId="167" fontId="8" fillId="4" borderId="1" xfId="4" applyNumberFormat="1" applyFont="1" applyFill="1" applyBorder="1" applyAlignment="1" applyProtection="1">
      <alignment horizontal="center" vertical="center" wrapText="1"/>
    </xf>
    <xf numFmtId="167" fontId="8" fillId="15" borderId="1" xfId="3" applyNumberFormat="1" applyFont="1" applyFill="1" applyBorder="1" applyAlignment="1">
      <alignment horizontal="center" vertical="center" wrapText="1"/>
    </xf>
    <xf numFmtId="166" fontId="8" fillId="15" borderId="1" xfId="3" applyNumberFormat="1" applyFont="1" applyFill="1" applyBorder="1" applyAlignment="1">
      <alignment horizontal="left" vertical="center" wrapText="1"/>
    </xf>
    <xf numFmtId="0" fontId="0" fillId="3" borderId="0" xfId="0" applyFill="1"/>
    <xf numFmtId="167" fontId="8" fillId="4" borderId="1" xfId="3" applyNumberFormat="1" applyFont="1" applyFill="1" applyBorder="1" applyAlignment="1">
      <alignment horizontal="center" vertical="center" wrapText="1"/>
    </xf>
    <xf numFmtId="0" fontId="8" fillId="3" borderId="1" xfId="3" applyFont="1" applyFill="1" applyBorder="1" applyAlignment="1">
      <alignment horizontal="left" vertical="center" wrapText="1"/>
    </xf>
    <xf numFmtId="0" fontId="10" fillId="13" borderId="6" xfId="3" applyFont="1" applyFill="1" applyBorder="1"/>
    <xf numFmtId="0" fontId="10" fillId="13" borderId="1" xfId="3" applyFont="1" applyFill="1" applyBorder="1"/>
    <xf numFmtId="0" fontId="10" fillId="13" borderId="2" xfId="3" applyFont="1" applyFill="1" applyBorder="1" applyAlignment="1">
      <alignment horizontal="center" vertical="center"/>
    </xf>
    <xf numFmtId="165" fontId="16" fillId="13" borderId="1" xfId="4" applyFont="1" applyFill="1" applyBorder="1" applyAlignment="1" applyProtection="1">
      <alignment horizontal="center"/>
    </xf>
    <xf numFmtId="0" fontId="8" fillId="0" borderId="0" xfId="3" applyFont="1" applyAlignment="1">
      <alignment wrapText="1"/>
    </xf>
    <xf numFmtId="0" fontId="52" fillId="0" borderId="0" xfId="0" applyFont="1" applyAlignment="1">
      <alignment vertical="center" wrapText="1" readingOrder="1"/>
    </xf>
    <xf numFmtId="0" fontId="53" fillId="0" borderId="0" xfId="0" applyFont="1" applyAlignment="1">
      <alignment vertical="top" wrapText="1" readingOrder="1"/>
    </xf>
    <xf numFmtId="0" fontId="1" fillId="0" borderId="0" xfId="0" applyFont="1" applyAlignment="1">
      <alignment vertical="center"/>
    </xf>
    <xf numFmtId="0" fontId="54" fillId="0" borderId="0" xfId="0" applyFont="1" applyAlignment="1">
      <alignment horizontal="center" vertical="top" wrapText="1" readingOrder="1"/>
    </xf>
    <xf numFmtId="0" fontId="54" fillId="0" borderId="0" xfId="0" applyFont="1" applyAlignment="1">
      <alignment vertical="top" wrapText="1" readingOrder="1"/>
    </xf>
    <xf numFmtId="0" fontId="49" fillId="0" borderId="49" xfId="0" applyFont="1" applyBorder="1" applyAlignment="1">
      <alignment horizontal="left"/>
    </xf>
    <xf numFmtId="168" fontId="49" fillId="0" borderId="49" xfId="0" applyNumberFormat="1" applyFont="1" applyBorder="1"/>
    <xf numFmtId="0" fontId="49" fillId="0" borderId="0" xfId="0" applyFont="1" applyAlignment="1">
      <alignment horizontal="left" indent="1"/>
    </xf>
    <xf numFmtId="168" fontId="49" fillId="0" borderId="0" xfId="0" applyNumberFormat="1" applyFont="1"/>
    <xf numFmtId="0" fontId="0" fillId="0" borderId="0" xfId="0" applyAlignment="1">
      <alignment horizontal="left" indent="2"/>
    </xf>
    <xf numFmtId="168" fontId="0" fillId="0" borderId="0" xfId="0" applyNumberFormat="1"/>
    <xf numFmtId="0" fontId="48" fillId="16" borderId="50" xfId="0" applyFont="1" applyFill="1" applyBorder="1" applyAlignment="1">
      <alignment vertical="center"/>
    </xf>
    <xf numFmtId="168" fontId="48" fillId="16" borderId="50" xfId="0" applyNumberFormat="1" applyFont="1" applyFill="1" applyBorder="1"/>
    <xf numFmtId="0" fontId="0" fillId="0" borderId="12" xfId="0" applyBorder="1" applyAlignment="1">
      <alignment vertical="center"/>
    </xf>
    <xf numFmtId="0" fontId="49" fillId="0" borderId="12" xfId="0" applyFont="1" applyBorder="1" applyAlignment="1">
      <alignment wrapText="1"/>
    </xf>
    <xf numFmtId="0" fontId="0" fillId="0" borderId="12" xfId="0" applyBorder="1" applyAlignment="1">
      <alignment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3" borderId="35" xfId="0" applyFont="1" applyFill="1" applyBorder="1" applyAlignment="1">
      <alignment horizontal="left" vertical="center" wrapText="1"/>
    </xf>
    <xf numFmtId="0" fontId="42" fillId="0" borderId="0" xfId="0" applyFont="1" applyAlignment="1">
      <alignment horizontal="center"/>
    </xf>
    <xf numFmtId="9" fontId="7" fillId="0" borderId="5" xfId="7" applyFont="1" applyBorder="1" applyAlignment="1">
      <alignment horizontal="center" vertical="center" wrapText="1"/>
    </xf>
    <xf numFmtId="0" fontId="11" fillId="0" borderId="6" xfId="0" applyFont="1" applyBorder="1" applyAlignment="1">
      <alignment horizontal="center" vertical="center"/>
    </xf>
    <xf numFmtId="9" fontId="11" fillId="0" borderId="6" xfId="7" applyFont="1" applyBorder="1" applyAlignment="1">
      <alignment horizontal="center" vertical="center"/>
    </xf>
    <xf numFmtId="0" fontId="8" fillId="3" borderId="1" xfId="0" applyFont="1" applyFill="1" applyBorder="1" applyAlignment="1">
      <alignment horizontal="center" vertical="center" wrapText="1"/>
    </xf>
    <xf numFmtId="164" fontId="8" fillId="0" borderId="2" xfId="0" applyNumberFormat="1" applyFont="1" applyBorder="1" applyAlignment="1">
      <alignment vertical="center" wrapText="1"/>
    </xf>
    <xf numFmtId="0" fontId="8" fillId="3" borderId="1" xfId="0" applyFont="1" applyFill="1" applyBorder="1" applyAlignment="1">
      <alignment horizontal="left" vertical="center" wrapText="1"/>
    </xf>
    <xf numFmtId="164" fontId="8" fillId="0" borderId="32" xfId="0" applyNumberFormat="1" applyFont="1" applyBorder="1" applyAlignment="1">
      <alignment vertical="center" wrapText="1"/>
    </xf>
    <xf numFmtId="0" fontId="28" fillId="3" borderId="1" xfId="0" applyFont="1" applyFill="1" applyBorder="1" applyAlignment="1">
      <alignment horizontal="center" vertical="center"/>
    </xf>
    <xf numFmtId="0" fontId="8" fillId="3" borderId="1" xfId="0" applyFont="1" applyFill="1" applyBorder="1" applyAlignment="1">
      <alignment horizontal="center" vertical="center"/>
    </xf>
    <xf numFmtId="164" fontId="8" fillId="3" borderId="2" xfId="0" applyNumberFormat="1" applyFont="1" applyFill="1" applyBorder="1" applyAlignment="1">
      <alignment vertical="center" wrapText="1"/>
    </xf>
    <xf numFmtId="9" fontId="8"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xf>
    <xf numFmtId="9" fontId="8" fillId="3" borderId="1" xfId="7" applyFont="1" applyFill="1" applyBorder="1" applyAlignment="1">
      <alignment horizontal="center" vertical="center"/>
    </xf>
    <xf numFmtId="9" fontId="8" fillId="0" borderId="1" xfId="7" applyFont="1" applyBorder="1" applyAlignment="1">
      <alignment horizontal="center" vertical="center" wrapText="1"/>
    </xf>
    <xf numFmtId="0" fontId="7"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164" fontId="8" fillId="3" borderId="1" xfId="0" applyNumberFormat="1" applyFont="1" applyFill="1" applyBorder="1" applyAlignment="1">
      <alignment vertical="center" wrapText="1"/>
    </xf>
    <xf numFmtId="164" fontId="8" fillId="0" borderId="1" xfId="0" applyNumberFormat="1" applyFont="1" applyBorder="1" applyAlignment="1">
      <alignment vertical="center" wrapText="1"/>
    </xf>
    <xf numFmtId="0" fontId="29" fillId="3" borderId="1" xfId="0" applyFont="1" applyFill="1" applyBorder="1" applyAlignment="1">
      <alignment horizontal="center" vertical="center"/>
    </xf>
    <xf numFmtId="0" fontId="29" fillId="3" borderId="4" xfId="0" applyFont="1" applyFill="1" applyBorder="1" applyAlignment="1">
      <alignment vertical="center" wrapText="1"/>
    </xf>
    <xf numFmtId="0" fontId="29" fillId="0" borderId="1" xfId="0" applyFont="1" applyBorder="1" applyAlignment="1">
      <alignment horizontal="center" vertical="center"/>
    </xf>
    <xf numFmtId="49" fontId="8" fillId="0" borderId="6" xfId="0" applyNumberFormat="1" applyFont="1" applyBorder="1" applyAlignment="1">
      <alignment horizontal="center" vertical="center" wrapText="1"/>
    </xf>
    <xf numFmtId="164" fontId="8" fillId="0" borderId="6" xfId="0" applyNumberFormat="1" applyFont="1" applyBorder="1" applyAlignment="1">
      <alignment vertical="center" wrapText="1"/>
    </xf>
    <xf numFmtId="4" fontId="8" fillId="0" borderId="38" xfId="1" applyNumberFormat="1" applyFont="1" applyFill="1" applyBorder="1" applyAlignment="1">
      <alignment vertical="center" wrapText="1"/>
    </xf>
    <xf numFmtId="4" fontId="8" fillId="0" borderId="33" xfId="1" applyNumberFormat="1" applyFont="1" applyFill="1" applyBorder="1" applyAlignment="1">
      <alignment vertical="center" wrapText="1"/>
    </xf>
    <xf numFmtId="4" fontId="8" fillId="0" borderId="33" xfId="0" applyNumberFormat="1" applyFont="1" applyBorder="1" applyAlignment="1">
      <alignment vertical="center"/>
    </xf>
    <xf numFmtId="4" fontId="10" fillId="0" borderId="33" xfId="0" applyNumberFormat="1" applyFont="1" applyBorder="1" applyAlignment="1">
      <alignment vertical="center" wrapText="1"/>
    </xf>
    <xf numFmtId="4" fontId="8" fillId="0" borderId="33" xfId="0" applyNumberFormat="1" applyFont="1" applyBorder="1" applyAlignment="1">
      <alignment vertical="center" wrapText="1"/>
    </xf>
    <xf numFmtId="0" fontId="8" fillId="0" borderId="35" xfId="1" applyNumberFormat="1" applyFont="1" applyFill="1" applyBorder="1" applyAlignment="1">
      <alignment horizontal="center" vertical="center" wrapText="1"/>
    </xf>
    <xf numFmtId="4" fontId="5" fillId="6" borderId="6" xfId="0" applyNumberFormat="1" applyFont="1" applyFill="1" applyBorder="1" applyAlignment="1">
      <alignment horizontal="center" vertical="center"/>
    </xf>
    <xf numFmtId="4" fontId="5" fillId="6" borderId="6" xfId="0" applyNumberFormat="1" applyFont="1" applyFill="1" applyBorder="1"/>
    <xf numFmtId="4" fontId="7" fillId="0" borderId="0" xfId="0" applyNumberFormat="1" applyFont="1" applyAlignment="1">
      <alignment horizontal="center"/>
    </xf>
    <xf numFmtId="0" fontId="7" fillId="0" borderId="37" xfId="0" applyFont="1" applyBorder="1" applyAlignment="1">
      <alignment horizontal="left" vertical="center" wrapText="1"/>
    </xf>
    <xf numFmtId="0" fontId="7" fillId="3" borderId="33"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 fillId="0" borderId="4" xfId="0" applyFont="1" applyBorder="1"/>
    <xf numFmtId="0" fontId="55" fillId="3" borderId="4" xfId="0" applyFont="1" applyFill="1" applyBorder="1" applyAlignment="1">
      <alignment vertical="center" wrapText="1"/>
    </xf>
    <xf numFmtId="0" fontId="56" fillId="3" borderId="4" xfId="0" applyFont="1" applyFill="1" applyBorder="1"/>
    <xf numFmtId="0" fontId="1" fillId="3" borderId="4" xfId="0" applyFont="1" applyFill="1" applyBorder="1"/>
    <xf numFmtId="0" fontId="8" fillId="0" borderId="33" xfId="0" applyFont="1" applyBorder="1" applyAlignment="1">
      <alignment horizontal="center" vertical="center" wrapText="1"/>
    </xf>
    <xf numFmtId="43" fontId="8" fillId="0" borderId="39" xfId="1" applyFont="1" applyFill="1" applyBorder="1" applyAlignment="1">
      <alignment horizontal="center" vertical="center" wrapText="1"/>
    </xf>
    <xf numFmtId="0" fontId="8" fillId="0" borderId="39" xfId="0" applyFont="1" applyBorder="1" applyAlignment="1">
      <alignment horizontal="center" vertical="center" wrapText="1"/>
    </xf>
    <xf numFmtId="49" fontId="8" fillId="0" borderId="5" xfId="0" applyNumberFormat="1" applyFont="1" applyBorder="1" applyAlignment="1">
      <alignment vertical="center" wrapText="1"/>
    </xf>
    <xf numFmtId="49" fontId="8" fillId="0" borderId="6" xfId="0" applyNumberFormat="1" applyFont="1" applyBorder="1" applyAlignment="1">
      <alignment vertical="center" wrapText="1"/>
    </xf>
    <xf numFmtId="0" fontId="7" fillId="0" borderId="5" xfId="0" applyFont="1" applyBorder="1"/>
    <xf numFmtId="9" fontId="11" fillId="0" borderId="1" xfId="7" applyFont="1" applyBorder="1" applyAlignment="1">
      <alignment horizontal="center" vertical="center" wrapText="1"/>
    </xf>
    <xf numFmtId="0" fontId="54" fillId="0" borderId="0" xfId="0" applyFont="1"/>
    <xf numFmtId="0" fontId="54" fillId="0" borderId="0" xfId="0" applyFont="1" applyAlignment="1">
      <alignment wrapText="1"/>
    </xf>
    <xf numFmtId="0" fontId="54" fillId="0" borderId="0" xfId="0" applyFont="1" applyAlignment="1">
      <alignment horizontal="center"/>
    </xf>
    <xf numFmtId="0" fontId="54" fillId="0" borderId="0" xfId="0" applyFont="1" applyAlignment="1">
      <alignment horizontal="center" vertical="center"/>
    </xf>
    <xf numFmtId="0" fontId="57" fillId="0" borderId="0" xfId="0" applyFont="1" applyAlignment="1">
      <alignment horizontal="center"/>
    </xf>
    <xf numFmtId="0" fontId="57" fillId="0" borderId="0" xfId="0" applyFont="1" applyAlignment="1">
      <alignment horizontal="center" wrapText="1"/>
    </xf>
    <xf numFmtId="0" fontId="57" fillId="0" borderId="0" xfId="0" applyFont="1" applyAlignment="1">
      <alignment horizontal="center" vertical="center"/>
    </xf>
    <xf numFmtId="0" fontId="26" fillId="0" borderId="0" xfId="0" applyFont="1" applyAlignment="1">
      <alignment horizontal="center" wrapText="1"/>
    </xf>
    <xf numFmtId="0" fontId="1" fillId="0" borderId="1" xfId="0" applyFont="1" applyBorder="1" applyAlignment="1">
      <alignment vertical="center" wrapText="1"/>
    </xf>
    <xf numFmtId="0" fontId="59" fillId="0" borderId="0" xfId="0" applyFont="1" applyAlignment="1">
      <alignment wrapText="1"/>
    </xf>
    <xf numFmtId="0" fontId="59" fillId="0" borderId="0" xfId="0" applyFont="1"/>
    <xf numFmtId="0" fontId="59" fillId="0" borderId="0" xfId="8" applyFont="1"/>
    <xf numFmtId="0" fontId="26" fillId="0" borderId="0" xfId="8" applyFont="1" applyAlignment="1">
      <alignment horizontal="center" wrapText="1"/>
    </xf>
    <xf numFmtId="0" fontId="26" fillId="0" borderId="0" xfId="8" applyFont="1" applyAlignment="1">
      <alignment horizontal="center"/>
    </xf>
    <xf numFmtId="0" fontId="58" fillId="0" borderId="0" xfId="0" applyFont="1" applyAlignment="1">
      <alignment horizontal="center"/>
    </xf>
    <xf numFmtId="0" fontId="58" fillId="0" borderId="0" xfId="0" applyFont="1" applyAlignment="1">
      <alignment horizontal="left"/>
    </xf>
    <xf numFmtId="0" fontId="58" fillId="0" borderId="0" xfId="0" applyFont="1" applyAlignment="1">
      <alignment horizontal="center" vertical="center"/>
    </xf>
    <xf numFmtId="0" fontId="60" fillId="0" borderId="0" xfId="0" applyFont="1" applyAlignment="1">
      <alignment horizontal="center" wrapText="1"/>
    </xf>
    <xf numFmtId="0" fontId="11" fillId="0" borderId="33" xfId="0" applyFont="1" applyBorder="1" applyAlignment="1">
      <alignment horizontal="justify" vertical="center" wrapText="1"/>
    </xf>
    <xf numFmtId="0" fontId="11" fillId="0" borderId="0" xfId="0" applyFont="1" applyAlignment="1">
      <alignment horizontal="justify" vertical="center" wrapText="1"/>
    </xf>
    <xf numFmtId="0" fontId="42" fillId="0" borderId="0" xfId="0" applyFont="1" applyAlignment="1">
      <alignment horizontal="center" wrapText="1"/>
    </xf>
    <xf numFmtId="43" fontId="1" fillId="0" borderId="0" xfId="1" applyFont="1"/>
    <xf numFmtId="0" fontId="56" fillId="0" borderId="0" xfId="0" applyFont="1"/>
    <xf numFmtId="0" fontId="1" fillId="3" borderId="1" xfId="0" applyFont="1" applyFill="1" applyBorder="1" applyAlignment="1">
      <alignment horizontal="left"/>
    </xf>
    <xf numFmtId="0" fontId="1" fillId="3" borderId="0" xfId="0" applyFont="1" applyFill="1"/>
    <xf numFmtId="0" fontId="37" fillId="0" borderId="0" xfId="3" applyFont="1" applyAlignment="1">
      <alignment horizontal="center" wrapText="1"/>
    </xf>
    <xf numFmtId="0" fontId="37" fillId="0" borderId="0" xfId="3" applyFont="1" applyAlignment="1">
      <alignment horizontal="center"/>
    </xf>
    <xf numFmtId="0" fontId="37" fillId="0" borderId="0" xfId="3" applyFont="1" applyAlignment="1">
      <alignment horizontal="center" vertical="center"/>
    </xf>
    <xf numFmtId="0" fontId="11" fillId="0" borderId="0" xfId="0" applyFont="1" applyAlignment="1">
      <alignment horizontal="center" vertical="center" wrapText="1"/>
    </xf>
    <xf numFmtId="0" fontId="11" fillId="11" borderId="1" xfId="0" applyFont="1" applyFill="1" applyBorder="1" applyAlignment="1">
      <alignment horizontal="center" vertical="center" wrapText="1"/>
    </xf>
    <xf numFmtId="0" fontId="11" fillId="0" borderId="33" xfId="0" applyFont="1" applyBorder="1" applyAlignment="1">
      <alignment horizontal="center" vertical="center" wrapText="1"/>
    </xf>
    <xf numFmtId="9" fontId="1" fillId="0" borderId="0" xfId="7" applyFont="1" applyFill="1" applyBorder="1" applyAlignment="1">
      <alignment horizontal="center" vertical="center"/>
    </xf>
    <xf numFmtId="9" fontId="61" fillId="0" borderId="0" xfId="7" applyFont="1" applyFill="1" applyBorder="1" applyAlignment="1">
      <alignment horizontal="center" vertical="center"/>
    </xf>
    <xf numFmtId="0" fontId="1" fillId="0" borderId="0" xfId="0" applyFont="1" applyAlignment="1">
      <alignment horizontal="center" vertical="center" wrapText="1"/>
    </xf>
    <xf numFmtId="0" fontId="11" fillId="12" borderId="0" xfId="3" applyFont="1" applyFill="1" applyAlignment="1">
      <alignment vertical="center" wrapText="1"/>
    </xf>
    <xf numFmtId="9" fontId="1" fillId="3" borderId="0" xfId="7" applyFont="1" applyFill="1" applyBorder="1" applyAlignment="1">
      <alignment horizontal="center" vertical="center"/>
    </xf>
    <xf numFmtId="166" fontId="11" fillId="0" borderId="0" xfId="3" applyNumberFormat="1" applyFont="1"/>
    <xf numFmtId="4" fontId="11" fillId="0" borderId="0" xfId="3" applyNumberFormat="1" applyFont="1"/>
    <xf numFmtId="167" fontId="11" fillId="0" borderId="0" xfId="3" applyNumberFormat="1" applyFont="1"/>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55" fillId="0" borderId="1" xfId="0" applyFont="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49" fontId="62" fillId="0" borderId="1" xfId="1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xf>
    <xf numFmtId="0" fontId="55" fillId="0" borderId="1" xfId="0" applyFont="1" applyBorder="1" applyAlignment="1">
      <alignment vertical="center" wrapText="1"/>
    </xf>
    <xf numFmtId="49" fontId="55" fillId="0" borderId="1" xfId="0" applyNumberFormat="1" applyFont="1" applyBorder="1" applyAlignment="1">
      <alignment horizontal="center" vertical="center" wrapText="1"/>
    </xf>
    <xf numFmtId="0" fontId="8" fillId="0" borderId="1" xfId="1"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56" fillId="0" borderId="1" xfId="0" applyFont="1" applyBorder="1"/>
    <xf numFmtId="49" fontId="7" fillId="0" borderId="1" xfId="0" applyNumberFormat="1" applyFont="1" applyBorder="1" applyAlignment="1">
      <alignment vertical="center" wrapText="1"/>
    </xf>
    <xf numFmtId="0" fontId="1" fillId="0" borderId="4" xfId="0" applyFont="1" applyBorder="1" applyAlignment="1">
      <alignment horizontal="left" vertical="center" wrapText="1"/>
    </xf>
    <xf numFmtId="9" fontId="1" fillId="0" borderId="1"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0" fontId="7" fillId="0" borderId="32" xfId="0" applyFont="1" applyBorder="1" applyAlignment="1">
      <alignment horizontal="center" vertical="center" wrapText="1"/>
    </xf>
    <xf numFmtId="0" fontId="7" fillId="0" borderId="39" xfId="0" applyFont="1" applyBorder="1" applyAlignment="1">
      <alignment vertical="center" wrapText="1"/>
    </xf>
    <xf numFmtId="0" fontId="1" fillId="0" borderId="1" xfId="0" applyFont="1" applyBorder="1" applyAlignment="1">
      <alignment horizontal="justify" vertical="center"/>
    </xf>
    <xf numFmtId="0" fontId="1" fillId="0" borderId="1" xfId="0" applyFont="1" applyBorder="1"/>
    <xf numFmtId="49" fontId="1" fillId="0" borderId="1" xfId="0" applyNumberFormat="1"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0" fontId="31" fillId="0" borderId="0" xfId="0" applyFont="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center" vertical="top"/>
    </xf>
    <xf numFmtId="0" fontId="11" fillId="0" borderId="0" xfId="0" applyFont="1" applyAlignment="1">
      <alignment horizontal="center" vertical="top" wrapText="1"/>
    </xf>
    <xf numFmtId="0" fontId="16" fillId="10" borderId="1" xfId="0" applyFont="1" applyFill="1" applyBorder="1" applyAlignment="1">
      <alignment horizontal="right" vertical="center"/>
    </xf>
    <xf numFmtId="0" fontId="11" fillId="0" borderId="13" xfId="0" applyFont="1" applyBorder="1" applyAlignment="1">
      <alignment horizontal="center"/>
    </xf>
    <xf numFmtId="9" fontId="7" fillId="0" borderId="1" xfId="0" applyNumberFormat="1" applyFont="1" applyBorder="1" applyAlignment="1">
      <alignment horizontal="center" vertical="center" wrapText="1"/>
    </xf>
    <xf numFmtId="0" fontId="16" fillId="9" borderId="1" xfId="0" applyFont="1" applyFill="1" applyBorder="1" applyAlignment="1">
      <alignment horizontal="center" vertical="center" wrapText="1"/>
    </xf>
    <xf numFmtId="0" fontId="11" fillId="0" borderId="1" xfId="0" applyFont="1" applyBorder="1" applyAlignment="1">
      <alignment horizontal="left" vertical="center"/>
    </xf>
    <xf numFmtId="0" fontId="16" fillId="10" borderId="1" xfId="0" applyFont="1" applyFill="1" applyBorder="1" applyAlignment="1">
      <alignment horizontal="center" vertical="center"/>
    </xf>
    <xf numFmtId="0" fontId="37" fillId="0" borderId="10" xfId="0" applyFont="1" applyBorder="1" applyAlignment="1">
      <alignment horizont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7" fillId="0" borderId="0" xfId="0" applyFont="1" applyAlignment="1">
      <alignment horizontal="center" wrapText="1"/>
    </xf>
    <xf numFmtId="9" fontId="7" fillId="0" borderId="5" xfId="0" applyNumberFormat="1" applyFont="1" applyBorder="1" applyAlignment="1">
      <alignment horizontal="center" vertical="center"/>
    </xf>
    <xf numFmtId="9" fontId="7" fillId="0" borderId="7" xfId="0" applyNumberFormat="1" applyFont="1" applyBorder="1" applyAlignment="1">
      <alignment horizontal="center" vertical="center"/>
    </xf>
    <xf numFmtId="9" fontId="7" fillId="0" borderId="6" xfId="0" applyNumberFormat="1"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xf>
    <xf numFmtId="0" fontId="7" fillId="0" borderId="13" xfId="0" applyFont="1" applyBorder="1" applyAlignment="1">
      <alignment horizontal="center"/>
    </xf>
    <xf numFmtId="0" fontId="26" fillId="0" borderId="10" xfId="0" applyFont="1" applyBorder="1" applyAlignment="1">
      <alignment horizontal="center"/>
    </xf>
    <xf numFmtId="0" fontId="5" fillId="7" borderId="1" xfId="0" applyFont="1" applyFill="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horizontal="left"/>
    </xf>
    <xf numFmtId="0" fontId="25" fillId="0" borderId="0" xfId="0" applyFont="1" applyAlignment="1">
      <alignment horizontal="center"/>
    </xf>
    <xf numFmtId="0" fontId="5" fillId="6" borderId="1" xfId="0" applyFont="1" applyFill="1" applyBorder="1" applyAlignment="1">
      <alignment horizontal="center" vertical="center"/>
    </xf>
    <xf numFmtId="0" fontId="5" fillId="6" borderId="1" xfId="0" applyFont="1" applyFill="1" applyBorder="1" applyAlignment="1">
      <alignment horizontal="center"/>
    </xf>
    <xf numFmtId="0" fontId="7" fillId="6" borderId="1" xfId="0" applyFont="1" applyFill="1" applyBorder="1" applyAlignment="1">
      <alignment horizont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6" fillId="0" borderId="10" xfId="0" applyFont="1" applyBorder="1" applyAlignment="1">
      <alignment horizontal="center" wrapText="1"/>
    </xf>
    <xf numFmtId="0" fontId="7" fillId="0" borderId="0" xfId="0" applyFont="1" applyAlignment="1">
      <alignment horizontal="center" vertical="top" wrapText="1"/>
    </xf>
    <xf numFmtId="0" fontId="7" fillId="0" borderId="0" xfId="0" applyFont="1" applyAlignment="1">
      <alignment horizontal="center" vertical="top"/>
    </xf>
    <xf numFmtId="0" fontId="11" fillId="0" borderId="1" xfId="0" applyFont="1" applyBorder="1" applyAlignment="1">
      <alignment vertical="center" wrapText="1"/>
    </xf>
    <xf numFmtId="0" fontId="5" fillId="7" borderId="7"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13" xfId="0" applyFont="1" applyBorder="1" applyAlignment="1">
      <alignment horizontal="center"/>
    </xf>
    <xf numFmtId="0" fontId="42" fillId="0" borderId="10" xfId="0" applyFont="1" applyBorder="1" applyAlignment="1">
      <alignment horizontal="center" wrapText="1"/>
    </xf>
    <xf numFmtId="0" fontId="42" fillId="0" borderId="10" xfId="0" applyFont="1" applyBorder="1" applyAlignment="1">
      <alignment horizont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8" fillId="0" borderId="5" xfId="8" applyFont="1" applyBorder="1" applyAlignment="1">
      <alignment horizontal="left" vertical="center" wrapText="1"/>
    </xf>
    <xf numFmtId="0" fontId="8" fillId="0" borderId="7" xfId="8" applyFont="1" applyBorder="1" applyAlignment="1">
      <alignment horizontal="left" vertical="center" wrapText="1"/>
    </xf>
    <xf numFmtId="0" fontId="8" fillId="0" borderId="6" xfId="8" applyFont="1" applyBorder="1" applyAlignment="1">
      <alignment horizontal="left" vertical="center" wrapText="1"/>
    </xf>
    <xf numFmtId="0" fontId="8" fillId="0" borderId="5" xfId="8" applyFont="1" applyBorder="1" applyAlignment="1">
      <alignment horizontal="center" vertical="center" wrapText="1"/>
    </xf>
    <xf numFmtId="0" fontId="8" fillId="0" borderId="6" xfId="8" applyFont="1" applyBorder="1" applyAlignment="1">
      <alignment horizontal="center" vertical="center" wrapText="1"/>
    </xf>
    <xf numFmtId="3" fontId="8" fillId="0" borderId="5" xfId="8" applyNumberFormat="1" applyFont="1" applyBorder="1" applyAlignment="1">
      <alignment horizontal="center" vertical="center" wrapText="1"/>
    </xf>
    <xf numFmtId="3" fontId="8" fillId="0" borderId="6" xfId="8" applyNumberFormat="1" applyFont="1" applyBorder="1" applyAlignment="1">
      <alignment horizontal="center" vertical="center" wrapText="1"/>
    </xf>
    <xf numFmtId="0" fontId="7" fillId="0" borderId="5" xfId="8" applyFont="1" applyBorder="1" applyAlignment="1">
      <alignment horizontal="center" vertical="center" wrapText="1"/>
    </xf>
    <xf numFmtId="0" fontId="7" fillId="0" borderId="7" xfId="8" applyFont="1" applyBorder="1" applyAlignment="1">
      <alignment horizontal="center" vertical="center" wrapText="1"/>
    </xf>
    <xf numFmtId="0" fontId="7" fillId="0" borderId="6" xfId="8" applyFont="1" applyBorder="1" applyAlignment="1">
      <alignment horizontal="center" vertical="center" wrapText="1"/>
    </xf>
    <xf numFmtId="9" fontId="8" fillId="0" borderId="5" xfId="8" applyNumberFormat="1" applyFont="1" applyBorder="1" applyAlignment="1">
      <alignment horizontal="center" vertical="center" wrapText="1"/>
    </xf>
    <xf numFmtId="9" fontId="8" fillId="0" borderId="7" xfId="8" applyNumberFormat="1" applyFont="1" applyBorder="1" applyAlignment="1">
      <alignment horizontal="center" vertical="center" wrapText="1"/>
    </xf>
    <xf numFmtId="9" fontId="8" fillId="0" borderId="6" xfId="8" applyNumberFormat="1" applyFont="1" applyBorder="1" applyAlignment="1">
      <alignment horizontal="center" vertical="center" wrapText="1"/>
    </xf>
    <xf numFmtId="0" fontId="5" fillId="7" borderId="5" xfId="8" applyFont="1" applyFill="1" applyBorder="1" applyAlignment="1">
      <alignment horizontal="center" vertical="center" wrapText="1"/>
    </xf>
    <xf numFmtId="0" fontId="5" fillId="7" borderId="6" xfId="8" applyFont="1" applyFill="1" applyBorder="1" applyAlignment="1">
      <alignment horizontal="center" vertical="center" wrapText="1"/>
    </xf>
    <xf numFmtId="0" fontId="5" fillId="6" borderId="1" xfId="8" applyFont="1" applyFill="1" applyBorder="1" applyAlignment="1">
      <alignment horizontal="center" vertical="center"/>
    </xf>
    <xf numFmtId="0" fontId="8" fillId="0" borderId="5" xfId="8" applyFont="1" applyBorder="1" applyAlignment="1">
      <alignment horizontal="center" vertical="center"/>
    </xf>
    <xf numFmtId="0" fontId="8" fillId="0" borderId="6" xfId="8" applyFont="1" applyBorder="1" applyAlignment="1">
      <alignment horizontal="center" vertical="center"/>
    </xf>
    <xf numFmtId="0" fontId="7" fillId="0" borderId="11" xfId="8" applyFont="1" applyBorder="1" applyAlignment="1">
      <alignment horizontal="left" vertical="center" wrapText="1"/>
    </xf>
    <xf numFmtId="0" fontId="7" fillId="0" borderId="9" xfId="8" applyFont="1" applyBorder="1" applyAlignment="1">
      <alignment horizontal="left" vertical="center" wrapText="1"/>
    </xf>
    <xf numFmtId="0" fontId="8" fillId="0" borderId="7" xfId="8" applyFont="1" applyBorder="1" applyAlignment="1">
      <alignment horizontal="center" vertical="center" wrapText="1"/>
    </xf>
    <xf numFmtId="0" fontId="7" fillId="0" borderId="7" xfId="8" applyFont="1" applyBorder="1" applyAlignment="1">
      <alignment horizontal="center" vertical="center"/>
    </xf>
    <xf numFmtId="0" fontId="8" fillId="0" borderId="1" xfId="8" applyFont="1" applyBorder="1" applyAlignment="1">
      <alignment horizontal="left" vertical="center" wrapText="1"/>
    </xf>
    <xf numFmtId="0" fontId="7" fillId="0" borderId="5" xfId="7" applyNumberFormat="1" applyFont="1" applyFill="1" applyBorder="1" applyAlignment="1" applyProtection="1">
      <alignment horizontal="center" vertical="center" wrapText="1"/>
    </xf>
    <xf numFmtId="0" fontId="7" fillId="0" borderId="6" xfId="7" applyNumberFormat="1" applyFont="1" applyFill="1" applyBorder="1" applyAlignment="1" applyProtection="1">
      <alignment horizontal="center" vertical="center" wrapText="1"/>
    </xf>
    <xf numFmtId="0" fontId="7" fillId="0" borderId="1" xfId="8" applyFont="1" applyBorder="1" applyAlignment="1">
      <alignment horizontal="left" vertical="center" wrapText="1"/>
    </xf>
    <xf numFmtId="0" fontId="7" fillId="0" borderId="1" xfId="8" applyFont="1" applyBorder="1" applyAlignment="1">
      <alignment horizontal="center" vertical="center" wrapText="1"/>
    </xf>
    <xf numFmtId="0" fontId="8" fillId="0" borderId="1" xfId="8" applyFont="1" applyBorder="1" applyAlignment="1">
      <alignment horizontal="center" vertical="center" wrapText="1"/>
    </xf>
    <xf numFmtId="3" fontId="8" fillId="0" borderId="1" xfId="8" applyNumberFormat="1" applyFont="1" applyBorder="1" applyAlignment="1">
      <alignment horizontal="center" vertical="center" wrapText="1"/>
    </xf>
    <xf numFmtId="0" fontId="5" fillId="7" borderId="1" xfId="8" applyFont="1" applyFill="1" applyBorder="1" applyAlignment="1">
      <alignment horizontal="center" vertical="center" wrapText="1"/>
    </xf>
    <xf numFmtId="0" fontId="25" fillId="0" borderId="0" xfId="8" applyFont="1" applyAlignment="1">
      <alignment horizontal="center"/>
    </xf>
    <xf numFmtId="0" fontId="7" fillId="0" borderId="1" xfId="8" applyFont="1" applyBorder="1"/>
    <xf numFmtId="0" fontId="5" fillId="6" borderId="1" xfId="8" applyFont="1" applyFill="1" applyBorder="1" applyAlignment="1">
      <alignment horizontal="center"/>
    </xf>
    <xf numFmtId="0" fontId="7" fillId="0" borderId="1" xfId="8" applyFont="1" applyBorder="1" applyAlignment="1">
      <alignment horizontal="left"/>
    </xf>
    <xf numFmtId="0" fontId="30" fillId="0" borderId="0" xfId="8" applyFont="1" applyAlignment="1">
      <alignment horizont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3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1" fillId="0" borderId="0" xfId="0" applyFont="1"/>
    <xf numFmtId="0" fontId="11" fillId="0" borderId="13" xfId="0" applyFont="1" applyBorder="1"/>
    <xf numFmtId="0" fontId="11" fillId="0" borderId="1" xfId="0" applyFont="1" applyBorder="1" applyAlignment="1">
      <alignment horizontal="left"/>
    </xf>
    <xf numFmtId="0" fontId="7" fillId="0" borderId="1" xfId="0" applyFont="1" applyBorder="1" applyAlignment="1">
      <alignment horizontal="center" vertical="center" wrapText="1"/>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4" xfId="0" applyFont="1" applyFill="1" applyBorder="1" applyAlignment="1">
      <alignment horizontal="center" vertical="center"/>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10" borderId="2" xfId="0" applyFont="1" applyFill="1" applyBorder="1" applyAlignment="1">
      <alignment horizontal="center"/>
    </xf>
    <xf numFmtId="0" fontId="16" fillId="10" borderId="3" xfId="0" applyFont="1" applyFill="1" applyBorder="1" applyAlignment="1">
      <alignment horizontal="center"/>
    </xf>
    <xf numFmtId="0" fontId="16" fillId="10" borderId="4" xfId="0" applyFont="1" applyFill="1" applyBorder="1" applyAlignment="1">
      <alignment horizont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26" fillId="0" borderId="0" xfId="0" applyFont="1" applyAlignment="1">
      <alignment horizontal="center"/>
    </xf>
    <xf numFmtId="0" fontId="1"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3" borderId="40"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11" fillId="5" borderId="41" xfId="0" applyFont="1" applyFill="1" applyBorder="1" applyAlignment="1">
      <alignment horizontal="left" vertical="center" wrapText="1"/>
    </xf>
    <xf numFmtId="0" fontId="11" fillId="5" borderId="43"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5" fillId="6" borderId="6" xfId="0" applyFont="1" applyFill="1" applyBorder="1" applyAlignment="1">
      <alignment horizontal="right" wrapText="1"/>
    </xf>
    <xf numFmtId="0" fontId="42" fillId="0" borderId="0" xfId="0" applyFont="1" applyAlignment="1">
      <alignment horizontal="center"/>
    </xf>
    <xf numFmtId="0" fontId="1" fillId="0" borderId="6" xfId="0" applyFont="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0" xfId="0" applyFont="1" applyAlignment="1">
      <alignment horizontal="center"/>
    </xf>
    <xf numFmtId="9" fontId="7" fillId="0" borderId="5" xfId="7" applyFont="1" applyBorder="1" applyAlignment="1">
      <alignment horizontal="center" vertical="center" wrapText="1"/>
    </xf>
    <xf numFmtId="9" fontId="7" fillId="0" borderId="6" xfId="7"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9" fontId="11" fillId="0" borderId="5" xfId="7" applyFont="1" applyBorder="1" applyAlignment="1">
      <alignment horizontal="center" vertical="center"/>
    </xf>
    <xf numFmtId="9" fontId="11" fillId="0" borderId="6" xfId="7" applyFont="1" applyBorder="1" applyAlignment="1">
      <alignment horizontal="center" vertical="center"/>
    </xf>
    <xf numFmtId="0" fontId="5" fillId="6" borderId="1" xfId="0" applyFont="1" applyFill="1" applyBorder="1" applyAlignment="1">
      <alignment horizontal="right"/>
    </xf>
    <xf numFmtId="0" fontId="7" fillId="2" borderId="1" xfId="0" applyFont="1" applyFill="1" applyBorder="1" applyAlignment="1">
      <alignment horizontal="left" vertical="center" wrapText="1"/>
    </xf>
    <xf numFmtId="0" fontId="25" fillId="0" borderId="0" xfId="0" applyFont="1" applyAlignment="1">
      <alignment horizontal="center"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9" fontId="7" fillId="0" borderId="5" xfId="7" applyFont="1" applyBorder="1" applyAlignment="1">
      <alignment horizontal="center" vertical="center"/>
    </xf>
    <xf numFmtId="9" fontId="7" fillId="0" borderId="7" xfId="7" applyFont="1" applyBorder="1" applyAlignment="1">
      <alignment horizontal="center" vertical="center"/>
    </xf>
    <xf numFmtId="9" fontId="7" fillId="0" borderId="6" xfId="7" applyFont="1" applyBorder="1" applyAlignment="1">
      <alignment horizontal="center" vertical="center"/>
    </xf>
    <xf numFmtId="0" fontId="7" fillId="0" borderId="1" xfId="0" applyFont="1" applyBorder="1" applyAlignment="1">
      <alignment horizontal="center" vertical="center"/>
    </xf>
    <xf numFmtId="9" fontId="7" fillId="0" borderId="1" xfId="7" applyFont="1" applyFill="1" applyBorder="1" applyAlignment="1">
      <alignment horizontal="center" vertical="center"/>
    </xf>
    <xf numFmtId="9" fontId="7" fillId="0" borderId="5" xfId="7" applyFont="1" applyFill="1" applyBorder="1" applyAlignment="1">
      <alignment horizontal="center" vertical="center"/>
    </xf>
    <xf numFmtId="9" fontId="7" fillId="0" borderId="6" xfId="7" applyFont="1" applyFill="1" applyBorder="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7" fillId="0" borderId="13" xfId="0" applyFont="1" applyBorder="1" applyAlignment="1">
      <alignment horizont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37" xfId="0" applyFont="1" applyBorder="1" applyAlignment="1">
      <alignment horizontal="left" vertical="center" wrapText="1"/>
    </xf>
    <xf numFmtId="0" fontId="7" fillId="0" borderId="43" xfId="0" applyFont="1" applyBorder="1" applyAlignment="1">
      <alignment horizontal="left" vertical="center" wrapText="1"/>
    </xf>
    <xf numFmtId="44" fontId="8" fillId="0" borderId="5" xfId="11" applyFont="1" applyBorder="1" applyAlignment="1">
      <alignment horizontal="center" vertical="center" wrapText="1"/>
    </xf>
    <xf numFmtId="44" fontId="8" fillId="0" borderId="7" xfId="11" applyFont="1" applyBorder="1" applyAlignment="1">
      <alignment horizontal="center" vertical="center" wrapText="1"/>
    </xf>
    <xf numFmtId="44" fontId="8" fillId="0" borderId="6" xfId="11" applyFont="1" applyBorder="1" applyAlignment="1">
      <alignment horizontal="center" vertical="center" wrapText="1"/>
    </xf>
    <xf numFmtId="164" fontId="8" fillId="3" borderId="32" xfId="0" applyNumberFormat="1" applyFont="1" applyFill="1" applyBorder="1" applyAlignment="1">
      <alignment horizontal="center" vertical="center" wrapText="1"/>
    </xf>
    <xf numFmtId="164" fontId="8" fillId="3" borderId="34"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164" fontId="8" fillId="3" borderId="5" xfId="0" applyNumberFormat="1" applyFont="1" applyFill="1" applyBorder="1" applyAlignment="1">
      <alignment horizontal="center" vertical="center" wrapText="1"/>
    </xf>
    <xf numFmtId="164" fontId="8" fillId="3" borderId="7" xfId="0" applyNumberFormat="1"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6" borderId="51"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8" fillId="0" borderId="37" xfId="0" applyFont="1" applyBorder="1" applyAlignment="1">
      <alignment horizontal="left" vertical="center" wrapText="1"/>
    </xf>
    <xf numFmtId="0" fontId="8" fillId="0" borderId="35" xfId="0" applyFont="1" applyBorder="1" applyAlignment="1">
      <alignment horizontal="left" vertical="center" wrapText="1"/>
    </xf>
    <xf numFmtId="0" fontId="26" fillId="0" borderId="10" xfId="0" applyFont="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4" fillId="0" borderId="1" xfId="0" applyFont="1" applyBorder="1" applyAlignment="1">
      <alignment horizontal="left"/>
    </xf>
    <xf numFmtId="0" fontId="36" fillId="7" borderId="5" xfId="0" applyFont="1" applyFill="1" applyBorder="1" applyAlignment="1">
      <alignment horizontal="center" vertical="center" wrapText="1"/>
    </xf>
    <xf numFmtId="0" fontId="36" fillId="7" borderId="6" xfId="0" applyFont="1" applyFill="1" applyBorder="1" applyAlignment="1">
      <alignment horizontal="center" vertical="center" wrapText="1"/>
    </xf>
    <xf numFmtId="0" fontId="36" fillId="6" borderId="1" xfId="0" applyFont="1" applyFill="1" applyBorder="1" applyAlignment="1">
      <alignment horizontal="right" vertical="center" wrapText="1"/>
    </xf>
    <xf numFmtId="0" fontId="36" fillId="6" borderId="2" xfId="0" applyFont="1" applyFill="1" applyBorder="1" applyAlignment="1">
      <alignment horizontal="center"/>
    </xf>
    <xf numFmtId="0" fontId="36" fillId="6" borderId="3" xfId="0" applyFont="1" applyFill="1" applyBorder="1" applyAlignment="1">
      <alignment horizontal="center"/>
    </xf>
    <xf numFmtId="0" fontId="36" fillId="6" borderId="4" xfId="0" applyFont="1" applyFill="1" applyBorder="1" applyAlignment="1">
      <alignment horizontal="center"/>
    </xf>
    <xf numFmtId="0" fontId="11" fillId="0" borderId="33" xfId="3" applyFont="1" applyBorder="1" applyAlignment="1">
      <alignment vertical="center" wrapText="1"/>
    </xf>
    <xf numFmtId="0" fontId="11" fillId="0" borderId="33" xfId="3" applyFont="1" applyBorder="1" applyAlignment="1">
      <alignment horizontal="left" vertical="center" wrapText="1"/>
    </xf>
    <xf numFmtId="0" fontId="8" fillId="0" borderId="33" xfId="3" applyFont="1" applyBorder="1" applyAlignment="1">
      <alignment horizontal="left" vertical="center" wrapText="1"/>
    </xf>
    <xf numFmtId="0" fontId="11" fillId="0" borderId="33" xfId="3" applyFont="1" applyBorder="1" applyAlignment="1">
      <alignment horizontal="center" vertical="center" wrapText="1"/>
    </xf>
    <xf numFmtId="9" fontId="11" fillId="0" borderId="33" xfId="3" applyNumberFormat="1" applyFont="1" applyBorder="1" applyAlignment="1">
      <alignment horizontal="center" vertical="center" wrapText="1"/>
    </xf>
    <xf numFmtId="0" fontId="29" fillId="0" borderId="33" xfId="3" applyFont="1" applyBorder="1" applyAlignment="1">
      <alignment horizontal="left" vertical="center" wrapText="1"/>
    </xf>
    <xf numFmtId="9" fontId="11" fillId="0" borderId="33" xfId="7" applyFont="1" applyFill="1" applyBorder="1" applyAlignment="1">
      <alignment horizontal="center" vertical="center" wrapText="1"/>
    </xf>
    <xf numFmtId="0" fontId="11" fillId="0" borderId="37"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35" xfId="3" applyFont="1" applyBorder="1" applyAlignment="1">
      <alignment horizontal="center" vertical="center" wrapText="1"/>
    </xf>
    <xf numFmtId="0" fontId="5" fillId="7" borderId="33" xfId="0" applyFont="1" applyFill="1" applyBorder="1" applyAlignment="1">
      <alignment horizontal="center" vertical="center" wrapText="1"/>
    </xf>
    <xf numFmtId="0" fontId="5" fillId="7" borderId="37" xfId="0" applyFont="1" applyFill="1" applyBorder="1" applyAlignment="1">
      <alignment horizontal="center" vertical="center" wrapText="1"/>
    </xf>
    <xf numFmtId="9" fontId="11" fillId="0" borderId="37" xfId="3" applyNumberFormat="1" applyFont="1" applyBorder="1" applyAlignment="1">
      <alignment horizontal="center" vertical="center" wrapText="1"/>
    </xf>
    <xf numFmtId="9" fontId="11" fillId="0" borderId="43" xfId="3" applyNumberFormat="1" applyFont="1" applyBorder="1" applyAlignment="1">
      <alignment horizontal="center" vertical="center" wrapText="1"/>
    </xf>
    <xf numFmtId="9" fontId="11" fillId="0" borderId="35" xfId="3"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43" xfId="3" applyNumberFormat="1" applyFont="1" applyBorder="1" applyAlignment="1">
      <alignment horizontal="center" vertical="center"/>
    </xf>
    <xf numFmtId="9" fontId="11" fillId="0" borderId="35" xfId="3" applyNumberFormat="1" applyFont="1" applyBorder="1" applyAlignment="1">
      <alignment horizontal="center" vertical="center"/>
    </xf>
    <xf numFmtId="0" fontId="31" fillId="0" borderId="0" xfId="3" applyFont="1" applyAlignment="1">
      <alignment horizontal="center"/>
    </xf>
    <xf numFmtId="0" fontId="11" fillId="0" borderId="1" xfId="3" applyFont="1" applyBorder="1" applyAlignment="1">
      <alignment horizontal="left"/>
    </xf>
    <xf numFmtId="0" fontId="16" fillId="13" borderId="33" xfId="3" applyFont="1" applyFill="1" applyBorder="1" applyAlignment="1">
      <alignment horizontal="center" vertical="center" wrapText="1"/>
    </xf>
    <xf numFmtId="0" fontId="16" fillId="13" borderId="37" xfId="3" applyFont="1" applyFill="1" applyBorder="1" applyAlignment="1">
      <alignment horizontal="center" vertical="center" wrapText="1"/>
    </xf>
    <xf numFmtId="0" fontId="8" fillId="0" borderId="37" xfId="3" applyFont="1" applyBorder="1" applyAlignment="1">
      <alignment horizontal="center" vertical="center" wrapText="1"/>
    </xf>
    <xf numFmtId="0" fontId="8" fillId="0" borderId="43" xfId="3" applyFont="1" applyBorder="1" applyAlignment="1">
      <alignment horizontal="center" vertical="center" wrapText="1"/>
    </xf>
    <xf numFmtId="0" fontId="8" fillId="0" borderId="35" xfId="3" applyFont="1" applyBorder="1" applyAlignment="1">
      <alignment horizontal="center" vertical="center" wrapText="1"/>
    </xf>
    <xf numFmtId="0" fontId="16" fillId="13" borderId="33" xfId="3" applyFont="1" applyFill="1" applyBorder="1" applyAlignment="1">
      <alignment horizontal="center" vertical="center"/>
    </xf>
    <xf numFmtId="0" fontId="5" fillId="6" borderId="33" xfId="0" applyFont="1" applyFill="1" applyBorder="1" applyAlignment="1">
      <alignment horizontal="center" vertical="center" wrapText="1"/>
    </xf>
    <xf numFmtId="0" fontId="16" fillId="13" borderId="1" xfId="3" applyFont="1" applyFill="1" applyBorder="1" applyAlignment="1">
      <alignment horizontal="center" vertical="center" wrapText="1"/>
    </xf>
    <xf numFmtId="0" fontId="16" fillId="13" borderId="1" xfId="3" applyFont="1" applyFill="1" applyBorder="1" applyAlignment="1">
      <alignment horizontal="center"/>
    </xf>
    <xf numFmtId="1" fontId="16" fillId="13" borderId="1" xfId="3" applyNumberFormat="1" applyFont="1" applyFill="1" applyBorder="1" applyAlignment="1">
      <alignment horizontal="center" vertical="center" wrapText="1"/>
    </xf>
    <xf numFmtId="0" fontId="8" fillId="4" borderId="5"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8" fillId="4" borderId="6" xfId="3"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6" borderId="1" xfId="0" applyFont="1" applyFill="1" applyBorder="1" applyAlignment="1">
      <alignment horizontal="right" vertical="center" wrapText="1"/>
    </xf>
    <xf numFmtId="0" fontId="5" fillId="6" borderId="6" xfId="0" applyFont="1" applyFill="1" applyBorder="1" applyAlignment="1">
      <alignment horizontal="right" vertical="center" wrapText="1"/>
    </xf>
    <xf numFmtId="0" fontId="8" fillId="2" borderId="32"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49" fontId="1" fillId="0" borderId="1" xfId="0" applyNumberFormat="1" applyFont="1" applyBorder="1" applyAlignment="1">
      <alignment horizontal="center" vertical="center"/>
    </xf>
    <xf numFmtId="0" fontId="7" fillId="0" borderId="0" xfId="0" applyFont="1" applyAlignment="1">
      <alignment horizontal="left" vertical="top" wrapText="1"/>
    </xf>
    <xf numFmtId="9" fontId="1" fillId="0" borderId="1" xfId="0" applyNumberFormat="1" applyFont="1" applyBorder="1" applyAlignment="1">
      <alignment horizontal="center" vertical="center" wrapText="1"/>
    </xf>
    <xf numFmtId="9" fontId="1" fillId="0" borderId="1" xfId="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9" fontId="1" fillId="0" borderId="1" xfId="0" applyNumberFormat="1" applyFont="1" applyBorder="1" applyAlignment="1">
      <alignment horizontal="center" vertical="center"/>
    </xf>
    <xf numFmtId="0" fontId="7" fillId="0" borderId="0" xfId="0" applyFont="1" applyAlignment="1">
      <alignment horizontal="center" vertical="center"/>
    </xf>
    <xf numFmtId="0" fontId="5" fillId="6" borderId="6" xfId="0" applyFont="1" applyFill="1" applyBorder="1" applyAlignment="1">
      <alignment horizontal="right"/>
    </xf>
    <xf numFmtId="0" fontId="1" fillId="0" borderId="0" xfId="0" applyFont="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40" fillId="6" borderId="1" xfId="0" applyFont="1" applyFill="1" applyBorder="1" applyAlignment="1">
      <alignment horizontal="right"/>
    </xf>
    <xf numFmtId="0" fontId="41" fillId="0" borderId="0" xfId="0" applyFont="1" applyAlignment="1">
      <alignment horizontal="left"/>
    </xf>
    <xf numFmtId="0" fontId="48" fillId="16" borderId="47" xfId="0" applyFont="1" applyFill="1" applyBorder="1" applyAlignment="1">
      <alignment horizontal="left" vertical="center"/>
    </xf>
    <xf numFmtId="43" fontId="48" fillId="16" borderId="47" xfId="1" applyFont="1" applyFill="1" applyBorder="1" applyAlignment="1">
      <alignment horizontal="center" vertical="center" wrapText="1"/>
    </xf>
    <xf numFmtId="43" fontId="48" fillId="16" borderId="48" xfId="1" applyFont="1" applyFill="1" applyBorder="1" applyAlignment="1">
      <alignment horizontal="center" vertical="center" wrapText="1"/>
    </xf>
    <xf numFmtId="0" fontId="51" fillId="0" borderId="0" xfId="0" applyFont="1" applyAlignment="1">
      <alignment horizontal="center" vertical="center" wrapText="1"/>
    </xf>
    <xf numFmtId="0" fontId="1" fillId="0" borderId="46" xfId="0" applyFont="1" applyBorder="1" applyAlignment="1">
      <alignment horizontal="center" vertical="center"/>
    </xf>
    <xf numFmtId="0" fontId="54" fillId="0" borderId="46" xfId="0" applyFont="1" applyBorder="1" applyAlignment="1">
      <alignment horizontal="center" vertical="top" wrapText="1" readingOrder="1"/>
    </xf>
    <xf numFmtId="0" fontId="54" fillId="0" borderId="0" xfId="0" applyFont="1" applyAlignment="1">
      <alignment horizontal="center" vertical="top" wrapText="1" readingOrder="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165" fontId="11" fillId="0" borderId="0" xfId="3" applyNumberFormat="1" applyFont="1"/>
    <xf numFmtId="169" fontId="7" fillId="0" borderId="33" xfId="1" applyNumberFormat="1" applyFont="1" applyFill="1" applyBorder="1" applyAlignment="1">
      <alignment vertical="center"/>
    </xf>
    <xf numFmtId="169" fontId="7" fillId="3" borderId="33" xfId="0" applyNumberFormat="1" applyFont="1" applyFill="1" applyBorder="1" applyAlignment="1">
      <alignment vertical="center"/>
    </xf>
    <xf numFmtId="169" fontId="7" fillId="3" borderId="0" xfId="0" applyNumberFormat="1" applyFont="1" applyFill="1"/>
    <xf numFmtId="169" fontId="7" fillId="3" borderId="33" xfId="1" applyNumberFormat="1" applyFont="1" applyFill="1" applyBorder="1" applyAlignment="1">
      <alignment vertical="center"/>
    </xf>
    <xf numFmtId="169" fontId="7" fillId="3" borderId="37" xfId="1" applyNumberFormat="1" applyFont="1" applyFill="1" applyBorder="1" applyAlignment="1">
      <alignment vertical="center"/>
    </xf>
    <xf numFmtId="169" fontId="7" fillId="3" borderId="39" xfId="0" applyNumberFormat="1" applyFont="1" applyFill="1" applyBorder="1" applyAlignment="1">
      <alignment vertical="center"/>
    </xf>
    <xf numFmtId="169" fontId="7" fillId="3" borderId="1" xfId="0" applyNumberFormat="1" applyFont="1" applyFill="1" applyBorder="1"/>
    <xf numFmtId="169" fontId="7" fillId="3" borderId="38" xfId="1" applyNumberFormat="1" applyFont="1" applyFill="1" applyBorder="1" applyAlignment="1">
      <alignment vertical="center"/>
    </xf>
    <xf numFmtId="169" fontId="7" fillId="3" borderId="37" xfId="0" applyNumberFormat="1" applyFont="1" applyFill="1" applyBorder="1" applyAlignment="1">
      <alignment vertical="center"/>
    </xf>
    <xf numFmtId="169" fontId="7" fillId="3" borderId="35" xfId="1" applyNumberFormat="1" applyFont="1" applyFill="1" applyBorder="1" applyAlignment="1">
      <alignment vertical="center"/>
    </xf>
    <xf numFmtId="169" fontId="7" fillId="0" borderId="39" xfId="0" applyNumberFormat="1" applyFont="1" applyBorder="1" applyAlignment="1">
      <alignment vertical="center"/>
    </xf>
    <xf numFmtId="169" fontId="7" fillId="0" borderId="1" xfId="0" applyNumberFormat="1" applyFont="1" applyBorder="1"/>
    <xf numFmtId="169" fontId="7" fillId="3" borderId="39" xfId="1" applyNumberFormat="1" applyFont="1" applyFill="1" applyBorder="1" applyAlignment="1">
      <alignment vertical="center"/>
    </xf>
    <xf numFmtId="169" fontId="7" fillId="3" borderId="38" xfId="0" applyNumberFormat="1" applyFont="1" applyFill="1" applyBorder="1" applyAlignment="1">
      <alignment vertical="center"/>
    </xf>
    <xf numFmtId="169" fontId="7" fillId="3" borderId="35" xfId="0" applyNumberFormat="1" applyFont="1" applyFill="1" applyBorder="1" applyAlignment="1">
      <alignment vertical="center"/>
    </xf>
    <xf numFmtId="169" fontId="7" fillId="0" borderId="38" xfId="1" applyNumberFormat="1" applyFont="1" applyFill="1" applyBorder="1" applyAlignment="1">
      <alignment vertical="center"/>
    </xf>
    <xf numFmtId="169" fontId="7" fillId="0" borderId="1" xfId="0" applyNumberFormat="1" applyFont="1" applyBorder="1" applyAlignment="1">
      <alignment vertical="center"/>
    </xf>
    <xf numFmtId="169" fontId="8" fillId="0" borderId="33" xfId="1" applyNumberFormat="1" applyFont="1" applyFill="1" applyBorder="1" applyAlignment="1">
      <alignment vertical="center" wrapText="1"/>
    </xf>
    <xf numFmtId="169" fontId="7" fillId="0" borderId="0" xfId="0" applyNumberFormat="1" applyFont="1"/>
    <xf numFmtId="169" fontId="8" fillId="14" borderId="1" xfId="4" applyNumberFormat="1" applyFont="1" applyFill="1" applyBorder="1" applyAlignment="1" applyProtection="1">
      <alignment horizontal="center" vertical="center" wrapText="1"/>
    </xf>
    <xf numFmtId="169" fontId="8" fillId="14" borderId="1" xfId="3" applyNumberFormat="1" applyFont="1" applyFill="1" applyBorder="1" applyAlignment="1">
      <alignment horizontal="center" vertical="center" wrapText="1"/>
    </xf>
    <xf numFmtId="169" fontId="8" fillId="4" borderId="1" xfId="4" applyNumberFormat="1" applyFont="1" applyFill="1" applyBorder="1" applyAlignment="1" applyProtection="1">
      <alignment horizontal="center" vertical="center" wrapText="1"/>
    </xf>
    <xf numFmtId="169" fontId="1" fillId="3" borderId="0" xfId="0" applyNumberFormat="1" applyFont="1" applyFill="1"/>
    <xf numFmtId="169" fontId="8" fillId="4" borderId="1" xfId="3" applyNumberFormat="1" applyFont="1" applyFill="1" applyBorder="1" applyAlignment="1">
      <alignment horizontal="center" vertical="center" wrapText="1"/>
    </xf>
    <xf numFmtId="169" fontId="7" fillId="3" borderId="33" xfId="0" applyNumberFormat="1" applyFont="1" applyFill="1" applyBorder="1" applyAlignment="1">
      <alignment horizontal="right" vertical="center"/>
    </xf>
    <xf numFmtId="169" fontId="8" fillId="0" borderId="33" xfId="0" applyNumberFormat="1" applyFont="1" applyBorder="1" applyAlignment="1">
      <alignment horizontal="right" vertical="center"/>
    </xf>
    <xf numFmtId="169" fontId="8" fillId="15" borderId="1" xfId="3" applyNumberFormat="1" applyFont="1" applyFill="1" applyBorder="1" applyAlignment="1">
      <alignment horizontal="righ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4"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4" fillId="0" borderId="21" xfId="0" applyFont="1" applyBorder="1" applyAlignment="1">
      <alignment horizontal="left" vertical="top" wrapText="1"/>
    </xf>
    <xf numFmtId="0" fontId="4" fillId="0" borderId="14" xfId="0" applyFont="1" applyBorder="1" applyAlignment="1">
      <alignment horizontal="left" vertical="top" wrapText="1"/>
    </xf>
    <xf numFmtId="0" fontId="7" fillId="0" borderId="4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4" xfId="0" applyFont="1" applyFill="1" applyBorder="1" applyAlignment="1">
      <alignment horizontal="left" vertical="center" wrapText="1"/>
    </xf>
  </cellXfs>
  <cellStyles count="12">
    <cellStyle name="Comma" xfId="1" builtinId="3"/>
    <cellStyle name="Comma 2" xfId="4" xr:uid="{6F5A0B4E-AB99-4B7C-9307-25E5E0D7501D}"/>
    <cellStyle name="Comma 3" xfId="9" xr:uid="{685DD925-F0F3-49B1-B489-8427AFB4505B}"/>
    <cellStyle name="Currency" xfId="11" builtinId="4"/>
    <cellStyle name="Currency 2" xfId="6" xr:uid="{7C9B6436-8656-4B7E-8D65-3E6B34858011}"/>
    <cellStyle name="Normal" xfId="0" builtinId="0"/>
    <cellStyle name="Normal 2" xfId="3" xr:uid="{4E29F495-D5A6-4603-BB17-C3E9838A2B70}"/>
    <cellStyle name="Normal 3" xfId="5" xr:uid="{E9358538-A5C0-436C-93FA-C328DADE26F2}"/>
    <cellStyle name="Normal 4" xfId="8" xr:uid="{25B389E9-A640-44D6-8045-E41ECA8DAEE1}"/>
    <cellStyle name="Normal_Hoja1" xfId="10" xr:uid="{3A9C1E18-C6C0-4265-BA2D-FBB0834BAB99}"/>
    <cellStyle name="Percent" xfId="7" builtinId="5"/>
    <cellStyle name="Percent 2" xfId="2" xr:uid="{5D28957E-2A0F-46D4-8A52-61D212BDCCA8}"/>
  </cellStyles>
  <dxfs count="0"/>
  <tableStyles count="0" defaultTableStyle="TableStyleMedium2" defaultPivotStyle="PivotStyleLight16"/>
  <colors>
    <mruColors>
      <color rgb="FF1F4E78"/>
      <color rgb="FFE7E6E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accent3">
                <a:lumMod val="50000"/>
              </a:schemeClr>
            </a:solidFill>
          </c:spPr>
          <c:dPt>
            <c:idx val="0"/>
            <c:bubble3D val="0"/>
            <c:spPr>
              <a:solidFill>
                <a:srgbClr val="C0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A51-4232-B8C3-50FCA0DC36C1}"/>
              </c:ext>
            </c:extLst>
          </c:dPt>
          <c:dPt>
            <c:idx val="1"/>
            <c:bubble3D val="0"/>
            <c:spPr>
              <a:solidFill>
                <a:schemeClr val="accent5">
                  <a:lumMod val="5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5A51-4232-B8C3-50FCA0DC36C1}"/>
              </c:ext>
            </c:extLst>
          </c:dPt>
          <c:dPt>
            <c:idx val="2"/>
            <c:bubble3D val="0"/>
            <c:spPr>
              <a:solidFill>
                <a:schemeClr val="accent3">
                  <a:lumMod val="5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203-4C8A-ACDF-EB9685D94F8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D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'Presupuesto por Programatica'!$B$4:$B$6</c:f>
              <c:strCache>
                <c:ptCount val="3"/>
                <c:pt idx="0">
                  <c:v>08.00.0001</c:v>
                </c:pt>
                <c:pt idx="1">
                  <c:v>09.00.0001</c:v>
                </c:pt>
                <c:pt idx="2">
                  <c:v>00.00.0001</c:v>
                </c:pt>
              </c:strCache>
            </c:strRef>
          </c:cat>
          <c:val>
            <c:numRef>
              <c:f>'Presupuesto por Programatica'!$D$4:$D$6</c:f>
              <c:numCache>
                <c:formatCode>#,##0.00</c:formatCode>
                <c:ptCount val="3"/>
                <c:pt idx="0">
                  <c:v>171091960</c:v>
                </c:pt>
                <c:pt idx="1">
                  <c:v>70199518</c:v>
                </c:pt>
                <c:pt idx="2">
                  <c:v>70407799.939999998</c:v>
                </c:pt>
              </c:numCache>
            </c:numRef>
          </c:val>
          <c:extLst>
            <c:ext xmlns:c16="http://schemas.microsoft.com/office/drawing/2014/chart" uri="{C3380CC4-5D6E-409C-BE32-E72D297353CC}">
              <c16:uniqueId val="{00000000-5A51-4232-B8C3-50FCA0DC36C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6</xdr:col>
      <xdr:colOff>3264979</xdr:colOff>
      <xdr:row>0</xdr:row>
      <xdr:rowOff>236045</xdr:rowOff>
    </xdr:from>
    <xdr:ext cx="2898037" cy="2069648"/>
    <xdr:pic>
      <xdr:nvPicPr>
        <xdr:cNvPr id="2" name="Picture 1">
          <a:extLst>
            <a:ext uri="{FF2B5EF4-FFF2-40B4-BE49-F238E27FC236}">
              <a16:creationId xmlns:a16="http://schemas.microsoft.com/office/drawing/2014/main" id="{028F9182-A17E-4917-91D2-BC206D920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8042" y="236045"/>
          <a:ext cx="2898037" cy="20696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2878039</xdr:colOff>
      <xdr:row>0</xdr:row>
      <xdr:rowOff>0</xdr:rowOff>
    </xdr:from>
    <xdr:ext cx="2601356" cy="1763594"/>
    <xdr:pic>
      <xdr:nvPicPr>
        <xdr:cNvPr id="2" name="Picture 1">
          <a:extLst>
            <a:ext uri="{FF2B5EF4-FFF2-40B4-BE49-F238E27FC236}">
              <a16:creationId xmlns:a16="http://schemas.microsoft.com/office/drawing/2014/main" id="{DC43A506-A386-4093-AFFC-BC31E42E33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69939" y="0"/>
          <a:ext cx="2601356" cy="1763594"/>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1004207</xdr:colOff>
      <xdr:row>0</xdr:row>
      <xdr:rowOff>57150</xdr:rowOff>
    </xdr:from>
    <xdr:ext cx="2602838" cy="1850571"/>
    <xdr:pic>
      <xdr:nvPicPr>
        <xdr:cNvPr id="2" name="Picture 1">
          <a:extLst>
            <a:ext uri="{FF2B5EF4-FFF2-40B4-BE49-F238E27FC236}">
              <a16:creationId xmlns:a16="http://schemas.microsoft.com/office/drawing/2014/main" id="{99DED6AD-3592-45D2-8404-1645CF71B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4457" y="57150"/>
          <a:ext cx="2602838" cy="1850571"/>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1286132</xdr:colOff>
      <xdr:row>0</xdr:row>
      <xdr:rowOff>0</xdr:rowOff>
    </xdr:from>
    <xdr:ext cx="2282029" cy="1756975"/>
    <xdr:pic>
      <xdr:nvPicPr>
        <xdr:cNvPr id="2" name="Picture 1">
          <a:extLst>
            <a:ext uri="{FF2B5EF4-FFF2-40B4-BE49-F238E27FC236}">
              <a16:creationId xmlns:a16="http://schemas.microsoft.com/office/drawing/2014/main" id="{EC3D2FDC-3845-47AC-AFC7-8F7356A32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716757" y="0"/>
          <a:ext cx="2282029" cy="175697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8</xdr:col>
      <xdr:colOff>1300819</xdr:colOff>
      <xdr:row>1</xdr:row>
      <xdr:rowOff>122903</xdr:rowOff>
    </xdr:from>
    <xdr:ext cx="2585096" cy="1861008"/>
    <xdr:pic>
      <xdr:nvPicPr>
        <xdr:cNvPr id="2" name="Picture 1">
          <a:extLst>
            <a:ext uri="{FF2B5EF4-FFF2-40B4-BE49-F238E27FC236}">
              <a16:creationId xmlns:a16="http://schemas.microsoft.com/office/drawing/2014/main" id="{A5F8E4E4-C06E-47B9-BF0D-5E1BFFE6D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767029" y="322621"/>
          <a:ext cx="2585096" cy="186100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7</xdr:col>
      <xdr:colOff>99797</xdr:colOff>
      <xdr:row>1</xdr:row>
      <xdr:rowOff>31699</xdr:rowOff>
    </xdr:from>
    <xdr:to>
      <xdr:col>10</xdr:col>
      <xdr:colOff>410514</xdr:colOff>
      <xdr:row>7</xdr:row>
      <xdr:rowOff>15465</xdr:rowOff>
    </xdr:to>
    <xdr:pic>
      <xdr:nvPicPr>
        <xdr:cNvPr id="2" name="Picture 1">
          <a:extLst>
            <a:ext uri="{FF2B5EF4-FFF2-40B4-BE49-F238E27FC236}">
              <a16:creationId xmlns:a16="http://schemas.microsoft.com/office/drawing/2014/main" id="{63D323B7-3130-4B76-8E1A-40DEE9487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1113" y="232225"/>
          <a:ext cx="2583348" cy="16882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420767</xdr:colOff>
      <xdr:row>2</xdr:row>
      <xdr:rowOff>113008</xdr:rowOff>
    </xdr:from>
    <xdr:to>
      <xdr:col>10</xdr:col>
      <xdr:colOff>613473</xdr:colOff>
      <xdr:row>13</xdr:row>
      <xdr:rowOff>45677</xdr:rowOff>
    </xdr:to>
    <xdr:pic>
      <xdr:nvPicPr>
        <xdr:cNvPr id="2" name="Picture 1">
          <a:extLst>
            <a:ext uri="{FF2B5EF4-FFF2-40B4-BE49-F238E27FC236}">
              <a16:creationId xmlns:a16="http://schemas.microsoft.com/office/drawing/2014/main" id="{7CBE895E-00BD-4D77-8C7B-AA06EF130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449962" y="500466"/>
          <a:ext cx="3195503" cy="20636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52146</xdr:colOff>
      <xdr:row>2</xdr:row>
      <xdr:rowOff>50407</xdr:rowOff>
    </xdr:from>
    <xdr:to>
      <xdr:col>10</xdr:col>
      <xdr:colOff>1108252</xdr:colOff>
      <xdr:row>13</xdr:row>
      <xdr:rowOff>4940</xdr:rowOff>
    </xdr:to>
    <xdr:pic>
      <xdr:nvPicPr>
        <xdr:cNvPr id="2" name="Picture 1">
          <a:extLst>
            <a:ext uri="{FF2B5EF4-FFF2-40B4-BE49-F238E27FC236}">
              <a16:creationId xmlns:a16="http://schemas.microsoft.com/office/drawing/2014/main" id="{C005D747-36E8-4B0F-8B33-A97E02756E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180448" y="445784"/>
          <a:ext cx="2889219" cy="212910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803387</xdr:colOff>
      <xdr:row>0</xdr:row>
      <xdr:rowOff>158750</xdr:rowOff>
    </xdr:from>
    <xdr:to>
      <xdr:col>11</xdr:col>
      <xdr:colOff>1041814</xdr:colOff>
      <xdr:row>9</xdr:row>
      <xdr:rowOff>119062</xdr:rowOff>
    </xdr:to>
    <xdr:pic>
      <xdr:nvPicPr>
        <xdr:cNvPr id="2" name="Picture 1">
          <a:extLst>
            <a:ext uri="{FF2B5EF4-FFF2-40B4-BE49-F238E27FC236}">
              <a16:creationId xmlns:a16="http://schemas.microsoft.com/office/drawing/2014/main" id="{08120DDA-29BB-42CE-A6C8-912FDDF5B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77293" y="158750"/>
          <a:ext cx="2500615" cy="15676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6</xdr:col>
      <xdr:colOff>4944450</xdr:colOff>
      <xdr:row>1</xdr:row>
      <xdr:rowOff>164811</xdr:rowOff>
    </xdr:from>
    <xdr:ext cx="2864029" cy="1776846"/>
    <xdr:pic>
      <xdr:nvPicPr>
        <xdr:cNvPr id="2" name="Picture 1">
          <a:extLst>
            <a:ext uri="{FF2B5EF4-FFF2-40B4-BE49-F238E27FC236}">
              <a16:creationId xmlns:a16="http://schemas.microsoft.com/office/drawing/2014/main" id="{72CF0433-AEDB-46CA-BEB5-C795D9039F03}"/>
            </a:ext>
          </a:extLst>
        </xdr:cNvPr>
        <xdr:cNvPicPr/>
      </xdr:nvPicPr>
      <xdr:blipFill>
        <a:blip xmlns:r="http://schemas.openxmlformats.org/officeDocument/2006/relationships" r:embed="rId1"/>
        <a:stretch/>
      </xdr:blipFill>
      <xdr:spPr>
        <a:xfrm>
          <a:off x="16898325" y="355311"/>
          <a:ext cx="2864029" cy="1776846"/>
        </a:xfrm>
        <a:prstGeom prst="rect">
          <a:avLst/>
        </a:prstGeom>
        <a:ln w="0">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7</xdr:col>
      <xdr:colOff>1265061</xdr:colOff>
      <xdr:row>1</xdr:row>
      <xdr:rowOff>66243</xdr:rowOff>
    </xdr:from>
    <xdr:ext cx="3312134" cy="2347912"/>
    <xdr:pic>
      <xdr:nvPicPr>
        <xdr:cNvPr id="2" name="Picture 1">
          <a:extLst>
            <a:ext uri="{FF2B5EF4-FFF2-40B4-BE49-F238E27FC236}">
              <a16:creationId xmlns:a16="http://schemas.microsoft.com/office/drawing/2014/main" id="{B8A20456-38E7-4DD5-ADFD-5605FE69D3DC}"/>
            </a:ext>
          </a:extLst>
        </xdr:cNvPr>
        <xdr:cNvPicPr/>
      </xdr:nvPicPr>
      <xdr:blipFill>
        <a:blip xmlns:r="http://schemas.openxmlformats.org/officeDocument/2006/relationships" r:embed="rId1"/>
        <a:stretch/>
      </xdr:blipFill>
      <xdr:spPr>
        <a:xfrm>
          <a:off x="14721288" y="256743"/>
          <a:ext cx="3312134" cy="2347912"/>
        </a:xfrm>
        <a:prstGeom prst="rect">
          <a:avLst/>
        </a:prstGeom>
        <a:ln w="0">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255828</xdr:colOff>
      <xdr:row>1</xdr:row>
      <xdr:rowOff>16404</xdr:rowOff>
    </xdr:from>
    <xdr:to>
      <xdr:col>12</xdr:col>
      <xdr:colOff>45774</xdr:colOff>
      <xdr:row>8</xdr:row>
      <xdr:rowOff>162667</xdr:rowOff>
    </xdr:to>
    <xdr:pic>
      <xdr:nvPicPr>
        <xdr:cNvPr id="2" name="Picture 1">
          <a:extLst>
            <a:ext uri="{FF2B5EF4-FFF2-40B4-BE49-F238E27FC236}">
              <a16:creationId xmlns:a16="http://schemas.microsoft.com/office/drawing/2014/main" id="{4A1BAEC9-9FEE-4EAF-8FEF-72D87168E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390928" y="206904"/>
          <a:ext cx="2342646" cy="147976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493579</xdr:colOff>
      <xdr:row>0</xdr:row>
      <xdr:rowOff>0</xdr:rowOff>
    </xdr:from>
    <xdr:to>
      <xdr:col>10</xdr:col>
      <xdr:colOff>1000125</xdr:colOff>
      <xdr:row>9</xdr:row>
      <xdr:rowOff>81797</xdr:rowOff>
    </xdr:to>
    <xdr:pic>
      <xdr:nvPicPr>
        <xdr:cNvPr id="2" name="Picture 1">
          <a:extLst>
            <a:ext uri="{FF2B5EF4-FFF2-40B4-BE49-F238E27FC236}">
              <a16:creationId xmlns:a16="http://schemas.microsoft.com/office/drawing/2014/main" id="{DDA74BA4-DF3C-46E8-A19A-A642A6F19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34954" y="0"/>
          <a:ext cx="2665546" cy="165342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903935</xdr:colOff>
      <xdr:row>3</xdr:row>
      <xdr:rowOff>15845</xdr:rowOff>
    </xdr:from>
    <xdr:to>
      <xdr:col>12</xdr:col>
      <xdr:colOff>411816</xdr:colOff>
      <xdr:row>10</xdr:row>
      <xdr:rowOff>297734</xdr:rowOff>
    </xdr:to>
    <xdr:pic>
      <xdr:nvPicPr>
        <xdr:cNvPr id="2" name="Imagen 1">
          <a:extLst>
            <a:ext uri="{FF2B5EF4-FFF2-40B4-BE49-F238E27FC236}">
              <a16:creationId xmlns:a16="http://schemas.microsoft.com/office/drawing/2014/main" id="{EB1152CA-0F29-46EA-9377-4E08890FB025}"/>
            </a:ext>
          </a:extLst>
        </xdr:cNvPr>
        <xdr:cNvPicPr>
          <a:picLocks noChangeAspect="1"/>
        </xdr:cNvPicPr>
      </xdr:nvPicPr>
      <xdr:blipFill>
        <a:blip xmlns:r="http://schemas.openxmlformats.org/officeDocument/2006/relationships" r:embed="rId1"/>
        <a:stretch>
          <a:fillRect/>
        </a:stretch>
      </xdr:blipFill>
      <xdr:spPr>
        <a:xfrm>
          <a:off x="13649292" y="628166"/>
          <a:ext cx="3023060" cy="200546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10</xdr:row>
      <xdr:rowOff>61912</xdr:rowOff>
    </xdr:from>
    <xdr:to>
      <xdr:col>3</xdr:col>
      <xdr:colOff>390525</xdr:colOff>
      <xdr:row>25</xdr:row>
      <xdr:rowOff>90487</xdr:rowOff>
    </xdr:to>
    <xdr:graphicFrame macro="">
      <xdr:nvGraphicFramePr>
        <xdr:cNvPr id="3" name="Chart 2">
          <a:extLst>
            <a:ext uri="{FF2B5EF4-FFF2-40B4-BE49-F238E27FC236}">
              <a16:creationId xmlns:a16="http://schemas.microsoft.com/office/drawing/2014/main" id="{BBB3E6E7-8235-9AC7-C566-86D1C3B75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533401</xdr:colOff>
      <xdr:row>2</xdr:row>
      <xdr:rowOff>142875</xdr:rowOff>
    </xdr:from>
    <xdr:to>
      <xdr:col>2</xdr:col>
      <xdr:colOff>981075</xdr:colOff>
      <xdr:row>6</xdr:row>
      <xdr:rowOff>76200</xdr:rowOff>
    </xdr:to>
    <xdr:sp macro="" textlink="">
      <xdr:nvSpPr>
        <xdr:cNvPr id="2" name="CuadroTexto 3">
          <a:extLst>
            <a:ext uri="{FF2B5EF4-FFF2-40B4-BE49-F238E27FC236}">
              <a16:creationId xmlns:a16="http://schemas.microsoft.com/office/drawing/2014/main" id="{493C72F2-D45A-48E5-9C6D-89B878BDE464}"/>
            </a:ext>
          </a:extLst>
        </xdr:cNvPr>
        <xdr:cNvSpPr txBox="1"/>
      </xdr:nvSpPr>
      <xdr:spPr>
        <a:xfrm>
          <a:off x="6343651" y="523875"/>
          <a:ext cx="1619249"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US" sz="1100"/>
        </a:p>
      </xdr:txBody>
    </xdr:sp>
    <xdr:clientData/>
  </xdr:twoCellAnchor>
  <xdr:twoCellAnchor editAs="oneCell">
    <xdr:from>
      <xdr:col>1</xdr:col>
      <xdr:colOff>581026</xdr:colOff>
      <xdr:row>2</xdr:row>
      <xdr:rowOff>95250</xdr:rowOff>
    </xdr:from>
    <xdr:to>
      <xdr:col>2</xdr:col>
      <xdr:colOff>874768</xdr:colOff>
      <xdr:row>6</xdr:row>
      <xdr:rowOff>85726</xdr:rowOff>
    </xdr:to>
    <xdr:pic>
      <xdr:nvPicPr>
        <xdr:cNvPr id="3" name="Imagen 1" descr="Logotipo&#10;&#10;Descripción generada automáticamente">
          <a:extLst>
            <a:ext uri="{FF2B5EF4-FFF2-40B4-BE49-F238E27FC236}">
              <a16:creationId xmlns:a16="http://schemas.microsoft.com/office/drawing/2014/main" id="{59CA34F5-7572-4896-B3EB-1D0B45AAC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6" y="476250"/>
          <a:ext cx="1465317" cy="1019176"/>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oneCellAnchor>
    <xdr:from>
      <xdr:col>3</xdr:col>
      <xdr:colOff>571500</xdr:colOff>
      <xdr:row>1</xdr:row>
      <xdr:rowOff>100880</xdr:rowOff>
    </xdr:from>
    <xdr:ext cx="3312134" cy="2347912"/>
    <xdr:pic>
      <xdr:nvPicPr>
        <xdr:cNvPr id="2" name="Picture 1">
          <a:extLst>
            <a:ext uri="{FF2B5EF4-FFF2-40B4-BE49-F238E27FC236}">
              <a16:creationId xmlns:a16="http://schemas.microsoft.com/office/drawing/2014/main" id="{F31597F7-F13A-44F2-9FE5-3BCC7BFAC827}"/>
            </a:ext>
          </a:extLst>
        </xdr:cNvPr>
        <xdr:cNvPicPr/>
      </xdr:nvPicPr>
      <xdr:blipFill>
        <a:blip xmlns:r="http://schemas.openxmlformats.org/officeDocument/2006/relationships" r:embed="rId1"/>
        <a:stretch/>
      </xdr:blipFill>
      <xdr:spPr>
        <a:xfrm>
          <a:off x="7793182" y="291380"/>
          <a:ext cx="3312134" cy="2347912"/>
        </a:xfrm>
        <a:prstGeom prst="rect">
          <a:avLst/>
        </a:prstGeom>
        <a:ln w="0">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1586303</xdr:colOff>
      <xdr:row>0</xdr:row>
      <xdr:rowOff>0</xdr:rowOff>
    </xdr:from>
    <xdr:to>
      <xdr:col>12</xdr:col>
      <xdr:colOff>533400</xdr:colOff>
      <xdr:row>8</xdr:row>
      <xdr:rowOff>119859</xdr:rowOff>
    </xdr:to>
    <xdr:pic>
      <xdr:nvPicPr>
        <xdr:cNvPr id="2" name="Picture 1">
          <a:extLst>
            <a:ext uri="{FF2B5EF4-FFF2-40B4-BE49-F238E27FC236}">
              <a16:creationId xmlns:a16="http://schemas.microsoft.com/office/drawing/2014/main" id="{9AD04A5D-ED62-42FF-8F45-DCFDF46BA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702603" y="0"/>
          <a:ext cx="2299897" cy="1643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297860</xdr:colOff>
      <xdr:row>0</xdr:row>
      <xdr:rowOff>0</xdr:rowOff>
    </xdr:from>
    <xdr:to>
      <xdr:col>13</xdr:col>
      <xdr:colOff>314880</xdr:colOff>
      <xdr:row>8</xdr:row>
      <xdr:rowOff>64294</xdr:rowOff>
    </xdr:to>
    <xdr:pic>
      <xdr:nvPicPr>
        <xdr:cNvPr id="2" name="Picture 1">
          <a:extLst>
            <a:ext uri="{FF2B5EF4-FFF2-40B4-BE49-F238E27FC236}">
              <a16:creationId xmlns:a16="http://schemas.microsoft.com/office/drawing/2014/main" id="{3AD8EF5A-0B15-4236-BB79-3AE9F6E6A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490360" y="0"/>
          <a:ext cx="2207770" cy="15882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1036787</xdr:colOff>
      <xdr:row>0</xdr:row>
      <xdr:rowOff>0</xdr:rowOff>
    </xdr:from>
    <xdr:to>
      <xdr:col>9</xdr:col>
      <xdr:colOff>222526</xdr:colOff>
      <xdr:row>7</xdr:row>
      <xdr:rowOff>174135</xdr:rowOff>
    </xdr:to>
    <xdr:pic>
      <xdr:nvPicPr>
        <xdr:cNvPr id="2" name="Picture 1">
          <a:extLst>
            <a:ext uri="{FF2B5EF4-FFF2-40B4-BE49-F238E27FC236}">
              <a16:creationId xmlns:a16="http://schemas.microsoft.com/office/drawing/2014/main" id="{6E6EE242-4769-4ACE-904B-033EA2188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981137" y="0"/>
          <a:ext cx="2167064" cy="1440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2366307</xdr:colOff>
      <xdr:row>1</xdr:row>
      <xdr:rowOff>34676</xdr:rowOff>
    </xdr:from>
    <xdr:ext cx="2299353" cy="1484779"/>
    <xdr:pic>
      <xdr:nvPicPr>
        <xdr:cNvPr id="2" name="Picture 1">
          <a:extLst>
            <a:ext uri="{FF2B5EF4-FFF2-40B4-BE49-F238E27FC236}">
              <a16:creationId xmlns:a16="http://schemas.microsoft.com/office/drawing/2014/main" id="{F73DFAA1-8180-4CD7-874D-6487B43AC1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03878" y="225176"/>
          <a:ext cx="2299353" cy="14847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762125</xdr:colOff>
      <xdr:row>0</xdr:row>
      <xdr:rowOff>0</xdr:rowOff>
    </xdr:from>
    <xdr:ext cx="3295525" cy="2111644"/>
    <xdr:pic>
      <xdr:nvPicPr>
        <xdr:cNvPr id="2" name="Picture 1">
          <a:extLst>
            <a:ext uri="{FF2B5EF4-FFF2-40B4-BE49-F238E27FC236}">
              <a16:creationId xmlns:a16="http://schemas.microsoft.com/office/drawing/2014/main" id="{7ADF3DCE-3286-4D3F-93DA-B813DA983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11725" y="0"/>
          <a:ext cx="3295525" cy="211164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362746</xdr:colOff>
      <xdr:row>0</xdr:row>
      <xdr:rowOff>0</xdr:rowOff>
    </xdr:from>
    <xdr:ext cx="2534076" cy="1906701"/>
    <xdr:pic>
      <xdr:nvPicPr>
        <xdr:cNvPr id="2" name="Picture 1">
          <a:extLst>
            <a:ext uri="{FF2B5EF4-FFF2-40B4-BE49-F238E27FC236}">
              <a16:creationId xmlns:a16="http://schemas.microsoft.com/office/drawing/2014/main" id="{322E33E5-DAA3-4D9A-8C6D-E5C0BC746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094871" y="0"/>
          <a:ext cx="2534076" cy="190670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272288</xdr:colOff>
      <xdr:row>7</xdr:row>
      <xdr:rowOff>150515</xdr:rowOff>
    </xdr:from>
    <xdr:ext cx="2450193" cy="1632021"/>
    <xdr:pic>
      <xdr:nvPicPr>
        <xdr:cNvPr id="2" name="Picture 1">
          <a:extLst>
            <a:ext uri="{FF2B5EF4-FFF2-40B4-BE49-F238E27FC236}">
              <a16:creationId xmlns:a16="http://schemas.microsoft.com/office/drawing/2014/main" id="{0A13BEE1-D6AF-4C42-962D-45E10CD63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968252" y="1198265"/>
          <a:ext cx="2450193" cy="163202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Narolin Inoa" id="{36E4FB10-0AFE-467A-8DCF-4F2DCD143248}" userId="S::ninoa@siuben.gob.do::6e72f433-bf14-4e7a-ad01-95f35525eb33" providerId="AD"/>
  <person displayName="Annalisa Staffa" id="{FFAC820A-977A-4791-94B1-149053967DB3}" userId="S::astaffa@siuben.gob.do::a7fe0bc6-58e1-4e1f-a8dd-a8fea8ba253f" providerId="AD"/>
  <person displayName="Wanda Alonzo" id="{DCCD306A-B15E-4328-8BD9-19D37D4E2601}" userId="S::walonzo@siuben.gob.do::6f6d06cb-3eef-4525-8f17-a8150a264ac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 dT="2025-01-27T19:41:57.40" personId="{36E4FB10-0AFE-467A-8DCF-4F2DCD143248}" id="{1DB62907-96C9-4EFE-8C8B-2D379AF1B808}">
    <text xml:space="preserve">Recomendacion, el producto debe claramente describir el resultado de las acciones realizadas. Cambiar la palabra documentos por Informe y el para que, ejemplo: Informes de hallazgos sobre los proyectos de levantamiento de información, elaborados a demanda, con recomendaciones para mejorar los procesos de recolección de datos en hogares. </text>
  </threadedComment>
  <threadedComment ref="A12" dT="2025-02-12T15:39:42.33" personId="{FFAC820A-977A-4791-94B1-149053967DB3}" id="{AEECC0F3-9456-46EE-81BD-F93CC0619480}" parentId="{1DB62907-96C9-4EFE-8C8B-2D379AF1B808}">
    <text xml:space="preserve">Lo que se produce no son solo informes. Son diferentes tipos de productos por lo cual la palabra informes no aplica. El para que tambien depende de diferentes factores y no es solo para mejorar los procesos. Dado que es on demand depende de lo que esta pasando. </text>
  </threadedComment>
</ThreadedComments>
</file>

<file path=xl/threadedComments/threadedComment2.xml><?xml version="1.0" encoding="utf-8"?>
<ThreadedComments xmlns="http://schemas.microsoft.com/office/spreadsheetml/2018/threadedcomments" xmlns:x="http://schemas.openxmlformats.org/spreadsheetml/2006/main">
  <threadedComment ref="B29" dT="2024-12-06T18:59:36.02" personId="{36E4FB10-0AFE-467A-8DCF-4F2DCD143248}" id="{457CF002-14C2-4D93-8516-B18E8CEAB8D3}">
    <text>Hay que ver si aun quedan solicitudes pendientes.</text>
  </threadedComment>
</ThreadedComments>
</file>

<file path=xl/threadedComments/threadedComment3.xml><?xml version="1.0" encoding="utf-8"?>
<ThreadedComments xmlns="http://schemas.microsoft.com/office/spreadsheetml/2018/threadedcomments" xmlns:x="http://schemas.openxmlformats.org/spreadsheetml/2006/main">
  <threadedComment ref="K25" dT="2025-02-03T16:01:32.59" personId="{36E4FB10-0AFE-467A-8DCF-4F2DCD143248}" id="{7C20C087-20DB-4CA8-958B-3F418774FD33}">
    <text>Monto de la orden de compra del 2024, que requiere asignar cuota en este 2025.</text>
  </threadedComment>
  <threadedComment ref="J28" dT="2025-02-03T15:56:11.13" personId="{36E4FB10-0AFE-467A-8DCF-4F2DCD143248}" id="{E2898257-3368-42AC-ABC6-89BAAC30363D}">
    <text>Incluido el monto de RD$31,615.35 de la orden de compra del 2024, que requiere asignar cuota en este 2025.</text>
  </threadedComment>
  <threadedComment ref="L29" dT="2025-02-03T15:57:01.70" personId="{36E4FB10-0AFE-467A-8DCF-4F2DCD143248}" id="{02F05DA6-5D17-4DDF-A3AE-A41AE725F375}">
    <text>Incluido el monto de RD$  la orden de compra del 2024, que requiere asignar cuota en este 2025.</text>
  </threadedComment>
  <threadedComment ref="S30" dT="2025-02-03T16:03:27.52" personId="{36E4FB10-0AFE-467A-8DCF-4F2DCD143248}" id="{9653F023-5F03-47F2-8489-4694D6611383}">
    <text>Monto de la orden de compra del 2024, que requiere asignar cuota en este 2025.</text>
  </threadedComment>
  <threadedComment ref="K31" dT="2025-02-03T15:58:32.73" personId="{36E4FB10-0AFE-467A-8DCF-4F2DCD143248}" id="{13F904F4-1AED-4EE1-86EC-79668B9106F9}">
    <text>Monto de la orden de compra del 2024, que requiere asignar cuota en este 2025.</text>
  </threadedComment>
  <threadedComment ref="J35" dT="2025-02-03T15:54:37.64" personId="{36E4FB10-0AFE-467A-8DCF-4F2DCD143248}" id="{EC1DB1C4-C478-406E-905A-80DC57A8C3D1}">
    <text>Incluido el monto de RD$232,223.00 de la orden de compra del 2024, que requiere asignar cuota en este 2025.</text>
  </threadedComment>
  <threadedComment ref="K38" dT="2025-02-03T16:00:02.24" personId="{36E4FB10-0AFE-467A-8DCF-4F2DCD143248}" id="{BC0401F8-2996-4CA0-B881-B0750C3E8447}">
    <text>Monto de la orden de compra del 2024, que requiere asignar cuota en este 2025.</text>
  </threadedComment>
  <threadedComment ref="K49" dT="2025-02-03T16:25:41.52" personId="{36E4FB10-0AFE-467A-8DCF-4F2DCD143248}" id="{6652F94D-2150-4197-A945-813D46203995}">
    <text xml:space="preserve">Monto de la orden de compra del 2024, que requiere asignar cuota en este 2025.
</text>
  </threadedComment>
  <threadedComment ref="J50" dT="2025-02-03T15:55:40.36" personId="{36E4FB10-0AFE-467A-8DCF-4F2DCD143248}" id="{A977B784-2E09-4538-A31A-6BBA41764DD2}">
    <text>Incluido el monto de RD$43,310.00 de la orden de compra del 2024, que requiere asignar cuota en este 2025.</text>
  </threadedComment>
</ThreadedComments>
</file>

<file path=xl/threadedComments/threadedComment4.xml><?xml version="1.0" encoding="utf-8"?>
<ThreadedComments xmlns="http://schemas.microsoft.com/office/spreadsheetml/2018/threadedcomments" xmlns:x="http://schemas.openxmlformats.org/spreadsheetml/2006/main">
  <threadedComment ref="H27" dT="2024-04-02T15:04:45.51" personId="{36E4FB10-0AFE-467A-8DCF-4F2DCD143248}" id="{76FB8698-53B6-4526-8791-427E54154102}">
    <text>Correccion de monto unitario antes RD$20,000.00, en realidad el monto presupuestado fue de RD$10,000.00. Fecha 02.04.2024</text>
  </threadedComment>
</ThreadedComments>
</file>

<file path=xl/threadedComments/threadedComment5.xml><?xml version="1.0" encoding="utf-8"?>
<ThreadedComments xmlns="http://schemas.microsoft.com/office/spreadsheetml/2018/threadedcomments" xmlns:x="http://schemas.openxmlformats.org/spreadsheetml/2006/main">
  <threadedComment ref="U20" dT="2025-02-20T18:21:09.90" personId="{36E4FB10-0AFE-467A-8DCF-4F2DCD143248}" id="{E563003D-E4DA-42C3-864C-93D25A33427F}">
    <text>Falta identificar los riesgos</text>
  </threadedComment>
  <threadedComment ref="A35" dT="2025-02-20T15:51:14.23" personId="{DCCD306A-B15E-4328-8BD9-19D37D4E2601}" id="{9829690D-5A00-468E-92D2-39DEBC24BEEB}">
    <text>Depende 100% de los insumos de cartografia para iniciar la adecuación,  fecha estimada entrega del piloto BD cartografia a  TIC  20/10/2025</text>
  </threadedComment>
  <threadedComment ref="J38" dT="2025-01-14T15:17:23.99" personId="{DCCD306A-B15E-4328-8BD9-19D37D4E2601}" id="{08941499-BCB5-4D69-8D93-BD6552554086}">
    <text xml:space="preserve">Renovación Adobe Creative Cloud </text>
  </threadedComment>
  <threadedComment ref="N38" dT="2025-01-14T15:19:21.54" personId="{DCCD306A-B15E-4328-8BD9-19D37D4E2601}" id="{DDFDAE0B-16A8-42CB-96C9-2C4A725BDF2E}">
    <text xml:space="preserve">Renovación del Certificado DIGECERT Servicios Web
Renovación Antivirus SYMANTEC </text>
  </threadedComment>
  <threadedComment ref="Q38" dT="2025-01-14T15:26:21.53" personId="{DCCD306A-B15E-4328-8BD9-19D37D4E2601}" id="{B218CB73-C982-4E59-9149-E1B402FE6622}">
    <text>Renovación Licencias Firewall Regional
Contratación de Servicios :
mantenimientos para UPS APC (1 año), 
mantenimientos Sistemas Contra Indencios (1 año)
mantenimientos Sistemas Tierra y Pararrayos (1 año)
Mantenimiento Enlace radio frecuencia,
Extension de Garantia de servidores BLADE, SAN (1 año)</text>
  </threadedComment>
  <threadedComment ref="R38" dT="2025-01-14T15:26:48.11" personId="{DCCD306A-B15E-4328-8BD9-19D37D4E2601}" id="{3110C243-632B-4AC6-8131-D55900F3DBA4}">
    <text>Renovación Licencias Firewall Oficina P</text>
  </threadedComment>
</ThreadedComments>
</file>

<file path=xl/threadedComments/threadedComment6.xml><?xml version="1.0" encoding="utf-8"?>
<ThreadedComments xmlns="http://schemas.microsoft.com/office/spreadsheetml/2018/threadedcomments" xmlns:x="http://schemas.openxmlformats.org/spreadsheetml/2006/main">
  <threadedComment ref="K23" dT="2025-02-03T16:01:32.59" personId="{36E4FB10-0AFE-467A-8DCF-4F2DCD143248}" id="{6E5A2F69-0F4F-41E7-BC79-C359D17F9D3E}">
    <text>Monto de la orden de compra del 2024, que requiere asignar cuota en este 2025.</text>
  </threadedComment>
  <threadedComment ref="J26" dT="2025-02-03T15:56:11.13" personId="{36E4FB10-0AFE-467A-8DCF-4F2DCD143248}" id="{17843470-7F54-4FCD-8B0A-356BD2D01B01}">
    <text>Incluido el monto de RD$31,615.35 de la orden de compra del 2024, que requiere asignar cuota en este 2025.</text>
  </threadedComment>
  <threadedComment ref="L27" dT="2025-02-03T15:57:01.70" personId="{36E4FB10-0AFE-467A-8DCF-4F2DCD143248}" id="{B277CD21-AA11-4FA6-B5CA-53EC262799B0}">
    <text>Incluido el monto de RD$  la orden de compra del 2024, que requiere asignar cuota en este 2025.</text>
  </threadedComment>
  <threadedComment ref="S28" dT="2025-02-03T16:03:27.52" personId="{36E4FB10-0AFE-467A-8DCF-4F2DCD143248}" id="{143B4BE8-DF9A-4E45-A74A-8F6F58E8EB6A}">
    <text>Monto de la orden de compra del 2024, que requiere asignar cuota en este 2025.</text>
  </threadedComment>
  <threadedComment ref="K29" dT="2025-02-03T15:58:32.73" personId="{36E4FB10-0AFE-467A-8DCF-4F2DCD143248}" id="{3C65520C-D757-4932-8C4E-184033115E64}">
    <text>Monto de la orden de compra del 2024, que requiere asignar cuota en este 2025.</text>
  </threadedComment>
  <threadedComment ref="J33" dT="2025-02-03T15:54:37.64" personId="{36E4FB10-0AFE-467A-8DCF-4F2DCD143248}" id="{46578087-7D5C-435B-A37B-EE17E760F06A}">
    <text>Incluido el monto de RD$232,223.00 de la orden de compra del 2024, que requiere asignar cuota en este 2025.</text>
  </threadedComment>
  <threadedComment ref="K36" dT="2025-02-03T16:00:02.24" personId="{36E4FB10-0AFE-467A-8DCF-4F2DCD143248}" id="{5B938139-2786-438D-A86D-84D9D8080499}">
    <text>Monto de la orden de compra del 2024, que requiere asignar cuota en este 2025.</text>
  </threadedComment>
  <threadedComment ref="K47" dT="2025-02-03T16:25:41.52" personId="{36E4FB10-0AFE-467A-8DCF-4F2DCD143248}" id="{9F5D6488-F2E2-4725-80A2-05BECC0FC225}">
    <text xml:space="preserve">Monto de la orden de compra del 2024, que requiere asignar cuota en este 2025.
</text>
  </threadedComment>
  <threadedComment ref="J48" dT="2025-02-03T15:55:40.36" personId="{36E4FB10-0AFE-467A-8DCF-4F2DCD143248}" id="{B4B1DA04-93EE-4AE1-AE59-8308D91CA5C2}">
    <text>Incluido el monto de RD$43,310.00 de la orden de compra del 2024, que requiere asignar cuota en este 2025.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3E1-236C-4B80-AE57-C924A4B55B0A}">
  <sheetPr codeName="Sheet1"/>
  <dimension ref="A1:Z41"/>
  <sheetViews>
    <sheetView showGridLines="0" workbookViewId="0">
      <selection activeCell="O1" sqref="O1:Z41"/>
    </sheetView>
  </sheetViews>
  <sheetFormatPr defaultColWidth="8.85546875" defaultRowHeight="15" x14ac:dyDescent="0.25"/>
  <sheetData>
    <row r="1" spans="1:26" ht="42" customHeight="1" x14ac:dyDescent="0.25">
      <c r="A1" s="903" t="s">
        <v>1099</v>
      </c>
      <c r="B1" s="904"/>
      <c r="C1" s="904"/>
      <c r="D1" s="904"/>
      <c r="E1" s="904"/>
      <c r="F1" s="904"/>
      <c r="G1" s="904"/>
      <c r="H1" s="904"/>
      <c r="I1" s="904"/>
      <c r="J1" s="904"/>
      <c r="K1" s="904"/>
      <c r="L1" s="904"/>
      <c r="M1" s="904"/>
      <c r="N1" s="905"/>
      <c r="O1" s="912" t="s">
        <v>1098</v>
      </c>
      <c r="P1" s="912"/>
      <c r="Q1" s="912"/>
      <c r="R1" s="912"/>
      <c r="S1" s="912"/>
      <c r="T1" s="912"/>
      <c r="U1" s="912"/>
      <c r="V1" s="912"/>
      <c r="W1" s="912"/>
      <c r="X1" s="912"/>
      <c r="Y1" s="912"/>
      <c r="Z1" s="913"/>
    </row>
    <row r="2" spans="1:26" x14ac:dyDescent="0.25">
      <c r="A2" s="906"/>
      <c r="B2" s="907"/>
      <c r="C2" s="907"/>
      <c r="D2" s="907"/>
      <c r="E2" s="907"/>
      <c r="F2" s="907"/>
      <c r="G2" s="907"/>
      <c r="H2" s="907"/>
      <c r="I2" s="907"/>
      <c r="J2" s="907"/>
      <c r="K2" s="907"/>
      <c r="L2" s="907"/>
      <c r="M2" s="907"/>
      <c r="N2" s="908"/>
      <c r="O2" s="914"/>
      <c r="P2" s="914"/>
      <c r="Q2" s="914"/>
      <c r="R2" s="914"/>
      <c r="S2" s="914"/>
      <c r="T2" s="914"/>
      <c r="U2" s="914"/>
      <c r="V2" s="914"/>
      <c r="W2" s="914"/>
      <c r="X2" s="914"/>
      <c r="Y2" s="914"/>
      <c r="Z2" s="915"/>
    </row>
    <row r="3" spans="1:26" x14ac:dyDescent="0.25">
      <c r="A3" s="906"/>
      <c r="B3" s="907"/>
      <c r="C3" s="907"/>
      <c r="D3" s="907"/>
      <c r="E3" s="907"/>
      <c r="F3" s="907"/>
      <c r="G3" s="907"/>
      <c r="H3" s="907"/>
      <c r="I3" s="907"/>
      <c r="J3" s="907"/>
      <c r="K3" s="907"/>
      <c r="L3" s="907"/>
      <c r="M3" s="907"/>
      <c r="N3" s="908"/>
      <c r="O3" s="914"/>
      <c r="P3" s="914"/>
      <c r="Q3" s="914"/>
      <c r="R3" s="914"/>
      <c r="S3" s="914"/>
      <c r="T3" s="914"/>
      <c r="U3" s="914"/>
      <c r="V3" s="914"/>
      <c r="W3" s="914"/>
      <c r="X3" s="914"/>
      <c r="Y3" s="914"/>
      <c r="Z3" s="915"/>
    </row>
    <row r="4" spans="1:26" x14ac:dyDescent="0.25">
      <c r="A4" s="906"/>
      <c r="B4" s="907"/>
      <c r="C4" s="907"/>
      <c r="D4" s="907"/>
      <c r="E4" s="907"/>
      <c r="F4" s="907"/>
      <c r="G4" s="907"/>
      <c r="H4" s="907"/>
      <c r="I4" s="907"/>
      <c r="J4" s="907"/>
      <c r="K4" s="907"/>
      <c r="L4" s="907"/>
      <c r="M4" s="907"/>
      <c r="N4" s="908"/>
      <c r="O4" s="914"/>
      <c r="P4" s="914"/>
      <c r="Q4" s="914"/>
      <c r="R4" s="914"/>
      <c r="S4" s="914"/>
      <c r="T4" s="914"/>
      <c r="U4" s="914"/>
      <c r="V4" s="914"/>
      <c r="W4" s="914"/>
      <c r="X4" s="914"/>
      <c r="Y4" s="914"/>
      <c r="Z4" s="915"/>
    </row>
    <row r="5" spans="1:26" x14ac:dyDescent="0.25">
      <c r="A5" s="906"/>
      <c r="B5" s="907"/>
      <c r="C5" s="907"/>
      <c r="D5" s="907"/>
      <c r="E5" s="907"/>
      <c r="F5" s="907"/>
      <c r="G5" s="907"/>
      <c r="H5" s="907"/>
      <c r="I5" s="907"/>
      <c r="J5" s="907"/>
      <c r="K5" s="907"/>
      <c r="L5" s="907"/>
      <c r="M5" s="907"/>
      <c r="N5" s="908"/>
      <c r="O5" s="914"/>
      <c r="P5" s="914"/>
      <c r="Q5" s="914"/>
      <c r="R5" s="914"/>
      <c r="S5" s="914"/>
      <c r="T5" s="914"/>
      <c r="U5" s="914"/>
      <c r="V5" s="914"/>
      <c r="W5" s="914"/>
      <c r="X5" s="914"/>
      <c r="Y5" s="914"/>
      <c r="Z5" s="915"/>
    </row>
    <row r="6" spans="1:26" x14ac:dyDescent="0.25">
      <c r="A6" s="906"/>
      <c r="B6" s="907"/>
      <c r="C6" s="907"/>
      <c r="D6" s="907"/>
      <c r="E6" s="907"/>
      <c r="F6" s="907"/>
      <c r="G6" s="907"/>
      <c r="H6" s="907"/>
      <c r="I6" s="907"/>
      <c r="J6" s="907"/>
      <c r="K6" s="907"/>
      <c r="L6" s="907"/>
      <c r="M6" s="907"/>
      <c r="N6" s="908"/>
      <c r="O6" s="914"/>
      <c r="P6" s="914"/>
      <c r="Q6" s="914"/>
      <c r="R6" s="914"/>
      <c r="S6" s="914"/>
      <c r="T6" s="914"/>
      <c r="U6" s="914"/>
      <c r="V6" s="914"/>
      <c r="W6" s="914"/>
      <c r="X6" s="914"/>
      <c r="Y6" s="914"/>
      <c r="Z6" s="915"/>
    </row>
    <row r="7" spans="1:26" x14ac:dyDescent="0.25">
      <c r="A7" s="906"/>
      <c r="B7" s="907"/>
      <c r="C7" s="907"/>
      <c r="D7" s="907"/>
      <c r="E7" s="907"/>
      <c r="F7" s="907"/>
      <c r="G7" s="907"/>
      <c r="H7" s="907"/>
      <c r="I7" s="907"/>
      <c r="J7" s="907"/>
      <c r="K7" s="907"/>
      <c r="L7" s="907"/>
      <c r="M7" s="907"/>
      <c r="N7" s="908"/>
      <c r="O7" s="914"/>
      <c r="P7" s="914"/>
      <c r="Q7" s="914"/>
      <c r="R7" s="914"/>
      <c r="S7" s="914"/>
      <c r="T7" s="914"/>
      <c r="U7" s="914"/>
      <c r="V7" s="914"/>
      <c r="W7" s="914"/>
      <c r="X7" s="914"/>
      <c r="Y7" s="914"/>
      <c r="Z7" s="915"/>
    </row>
    <row r="8" spans="1:26" x14ac:dyDescent="0.25">
      <c r="A8" s="906"/>
      <c r="B8" s="907"/>
      <c r="C8" s="907"/>
      <c r="D8" s="907"/>
      <c r="E8" s="907"/>
      <c r="F8" s="907"/>
      <c r="G8" s="907"/>
      <c r="H8" s="907"/>
      <c r="I8" s="907"/>
      <c r="J8" s="907"/>
      <c r="K8" s="907"/>
      <c r="L8" s="907"/>
      <c r="M8" s="907"/>
      <c r="N8" s="908"/>
      <c r="O8" s="914"/>
      <c r="P8" s="914"/>
      <c r="Q8" s="914"/>
      <c r="R8" s="914"/>
      <c r="S8" s="914"/>
      <c r="T8" s="914"/>
      <c r="U8" s="914"/>
      <c r="V8" s="914"/>
      <c r="W8" s="914"/>
      <c r="X8" s="914"/>
      <c r="Y8" s="914"/>
      <c r="Z8" s="915"/>
    </row>
    <row r="9" spans="1:26" x14ac:dyDescent="0.25">
      <c r="A9" s="906"/>
      <c r="B9" s="907"/>
      <c r="C9" s="907"/>
      <c r="D9" s="907"/>
      <c r="E9" s="907"/>
      <c r="F9" s="907"/>
      <c r="G9" s="907"/>
      <c r="H9" s="907"/>
      <c r="I9" s="907"/>
      <c r="J9" s="907"/>
      <c r="K9" s="907"/>
      <c r="L9" s="907"/>
      <c r="M9" s="907"/>
      <c r="N9" s="908"/>
      <c r="O9" s="914"/>
      <c r="P9" s="914"/>
      <c r="Q9" s="914"/>
      <c r="R9" s="914"/>
      <c r="S9" s="914"/>
      <c r="T9" s="914"/>
      <c r="U9" s="914"/>
      <c r="V9" s="914"/>
      <c r="W9" s="914"/>
      <c r="X9" s="914"/>
      <c r="Y9" s="914"/>
      <c r="Z9" s="915"/>
    </row>
    <row r="10" spans="1:26" x14ac:dyDescent="0.25">
      <c r="A10" s="906"/>
      <c r="B10" s="907"/>
      <c r="C10" s="907"/>
      <c r="D10" s="907"/>
      <c r="E10" s="907"/>
      <c r="F10" s="907"/>
      <c r="G10" s="907"/>
      <c r="H10" s="907"/>
      <c r="I10" s="907"/>
      <c r="J10" s="907"/>
      <c r="K10" s="907"/>
      <c r="L10" s="907"/>
      <c r="M10" s="907"/>
      <c r="N10" s="908"/>
      <c r="O10" s="914"/>
      <c r="P10" s="914"/>
      <c r="Q10" s="914"/>
      <c r="R10" s="914"/>
      <c r="S10" s="914"/>
      <c r="T10" s="914"/>
      <c r="U10" s="914"/>
      <c r="V10" s="914"/>
      <c r="W10" s="914"/>
      <c r="X10" s="914"/>
      <c r="Y10" s="914"/>
      <c r="Z10" s="915"/>
    </row>
    <row r="11" spans="1:26" x14ac:dyDescent="0.25">
      <c r="A11" s="906"/>
      <c r="B11" s="907"/>
      <c r="C11" s="907"/>
      <c r="D11" s="907"/>
      <c r="E11" s="907"/>
      <c r="F11" s="907"/>
      <c r="G11" s="907"/>
      <c r="H11" s="907"/>
      <c r="I11" s="907"/>
      <c r="J11" s="907"/>
      <c r="K11" s="907"/>
      <c r="L11" s="907"/>
      <c r="M11" s="907"/>
      <c r="N11" s="908"/>
      <c r="O11" s="914"/>
      <c r="P11" s="914"/>
      <c r="Q11" s="914"/>
      <c r="R11" s="914"/>
      <c r="S11" s="914"/>
      <c r="T11" s="914"/>
      <c r="U11" s="914"/>
      <c r="V11" s="914"/>
      <c r="W11" s="914"/>
      <c r="X11" s="914"/>
      <c r="Y11" s="914"/>
      <c r="Z11" s="915"/>
    </row>
    <row r="12" spans="1:26" x14ac:dyDescent="0.25">
      <c r="A12" s="906"/>
      <c r="B12" s="907"/>
      <c r="C12" s="907"/>
      <c r="D12" s="907"/>
      <c r="E12" s="907"/>
      <c r="F12" s="907"/>
      <c r="G12" s="907"/>
      <c r="H12" s="907"/>
      <c r="I12" s="907"/>
      <c r="J12" s="907"/>
      <c r="K12" s="907"/>
      <c r="L12" s="907"/>
      <c r="M12" s="907"/>
      <c r="N12" s="908"/>
      <c r="O12" s="914"/>
      <c r="P12" s="914"/>
      <c r="Q12" s="914"/>
      <c r="R12" s="914"/>
      <c r="S12" s="914"/>
      <c r="T12" s="914"/>
      <c r="U12" s="914"/>
      <c r="V12" s="914"/>
      <c r="W12" s="914"/>
      <c r="X12" s="914"/>
      <c r="Y12" s="914"/>
      <c r="Z12" s="915"/>
    </row>
    <row r="13" spans="1:26" x14ac:dyDescent="0.25">
      <c r="A13" s="906"/>
      <c r="B13" s="907"/>
      <c r="C13" s="907"/>
      <c r="D13" s="907"/>
      <c r="E13" s="907"/>
      <c r="F13" s="907"/>
      <c r="G13" s="907"/>
      <c r="H13" s="907"/>
      <c r="I13" s="907"/>
      <c r="J13" s="907"/>
      <c r="K13" s="907"/>
      <c r="L13" s="907"/>
      <c r="M13" s="907"/>
      <c r="N13" s="908"/>
      <c r="O13" s="914"/>
      <c r="P13" s="914"/>
      <c r="Q13" s="914"/>
      <c r="R13" s="914"/>
      <c r="S13" s="914"/>
      <c r="T13" s="914"/>
      <c r="U13" s="914"/>
      <c r="V13" s="914"/>
      <c r="W13" s="914"/>
      <c r="X13" s="914"/>
      <c r="Y13" s="914"/>
      <c r="Z13" s="915"/>
    </row>
    <row r="14" spans="1:26" x14ac:dyDescent="0.25">
      <c r="A14" s="906"/>
      <c r="B14" s="907"/>
      <c r="C14" s="907"/>
      <c r="D14" s="907"/>
      <c r="E14" s="907"/>
      <c r="F14" s="907"/>
      <c r="G14" s="907"/>
      <c r="H14" s="907"/>
      <c r="I14" s="907"/>
      <c r="J14" s="907"/>
      <c r="K14" s="907"/>
      <c r="L14" s="907"/>
      <c r="M14" s="907"/>
      <c r="N14" s="908"/>
      <c r="O14" s="914"/>
      <c r="P14" s="914"/>
      <c r="Q14" s="914"/>
      <c r="R14" s="914"/>
      <c r="S14" s="914"/>
      <c r="T14" s="914"/>
      <c r="U14" s="914"/>
      <c r="V14" s="914"/>
      <c r="W14" s="914"/>
      <c r="X14" s="914"/>
      <c r="Y14" s="914"/>
      <c r="Z14" s="915"/>
    </row>
    <row r="15" spans="1:26" x14ac:dyDescent="0.25">
      <c r="A15" s="906"/>
      <c r="B15" s="907"/>
      <c r="C15" s="907"/>
      <c r="D15" s="907"/>
      <c r="E15" s="907"/>
      <c r="F15" s="907"/>
      <c r="G15" s="907"/>
      <c r="H15" s="907"/>
      <c r="I15" s="907"/>
      <c r="J15" s="907"/>
      <c r="K15" s="907"/>
      <c r="L15" s="907"/>
      <c r="M15" s="907"/>
      <c r="N15" s="908"/>
      <c r="O15" s="914"/>
      <c r="P15" s="914"/>
      <c r="Q15" s="914"/>
      <c r="R15" s="914"/>
      <c r="S15" s="914"/>
      <c r="T15" s="914"/>
      <c r="U15" s="914"/>
      <c r="V15" s="914"/>
      <c r="W15" s="914"/>
      <c r="X15" s="914"/>
      <c r="Y15" s="914"/>
      <c r="Z15" s="915"/>
    </row>
    <row r="16" spans="1:26" x14ac:dyDescent="0.25">
      <c r="A16" s="906"/>
      <c r="B16" s="907"/>
      <c r="C16" s="907"/>
      <c r="D16" s="907"/>
      <c r="E16" s="907"/>
      <c r="F16" s="907"/>
      <c r="G16" s="907"/>
      <c r="H16" s="907"/>
      <c r="I16" s="907"/>
      <c r="J16" s="907"/>
      <c r="K16" s="907"/>
      <c r="L16" s="907"/>
      <c r="M16" s="907"/>
      <c r="N16" s="908"/>
      <c r="O16" s="914"/>
      <c r="P16" s="914"/>
      <c r="Q16" s="914"/>
      <c r="R16" s="914"/>
      <c r="S16" s="914"/>
      <c r="T16" s="914"/>
      <c r="U16" s="914"/>
      <c r="V16" s="914"/>
      <c r="W16" s="914"/>
      <c r="X16" s="914"/>
      <c r="Y16" s="914"/>
      <c r="Z16" s="915"/>
    </row>
    <row r="17" spans="1:26" x14ac:dyDescent="0.25">
      <c r="A17" s="906"/>
      <c r="B17" s="907"/>
      <c r="C17" s="907"/>
      <c r="D17" s="907"/>
      <c r="E17" s="907"/>
      <c r="F17" s="907"/>
      <c r="G17" s="907"/>
      <c r="H17" s="907"/>
      <c r="I17" s="907"/>
      <c r="J17" s="907"/>
      <c r="K17" s="907"/>
      <c r="L17" s="907"/>
      <c r="M17" s="907"/>
      <c r="N17" s="908"/>
      <c r="O17" s="914"/>
      <c r="P17" s="914"/>
      <c r="Q17" s="914"/>
      <c r="R17" s="914"/>
      <c r="S17" s="914"/>
      <c r="T17" s="914"/>
      <c r="U17" s="914"/>
      <c r="V17" s="914"/>
      <c r="W17" s="914"/>
      <c r="X17" s="914"/>
      <c r="Y17" s="914"/>
      <c r="Z17" s="915"/>
    </row>
    <row r="18" spans="1:26" x14ac:dyDescent="0.25">
      <c r="A18" s="906"/>
      <c r="B18" s="907"/>
      <c r="C18" s="907"/>
      <c r="D18" s="907"/>
      <c r="E18" s="907"/>
      <c r="F18" s="907"/>
      <c r="G18" s="907"/>
      <c r="H18" s="907"/>
      <c r="I18" s="907"/>
      <c r="J18" s="907"/>
      <c r="K18" s="907"/>
      <c r="L18" s="907"/>
      <c r="M18" s="907"/>
      <c r="N18" s="908"/>
      <c r="O18" s="914"/>
      <c r="P18" s="914"/>
      <c r="Q18" s="914"/>
      <c r="R18" s="914"/>
      <c r="S18" s="914"/>
      <c r="T18" s="914"/>
      <c r="U18" s="914"/>
      <c r="V18" s="914"/>
      <c r="W18" s="914"/>
      <c r="X18" s="914"/>
      <c r="Y18" s="914"/>
      <c r="Z18" s="915"/>
    </row>
    <row r="19" spans="1:26" x14ac:dyDescent="0.25">
      <c r="A19" s="906"/>
      <c r="B19" s="907"/>
      <c r="C19" s="907"/>
      <c r="D19" s="907"/>
      <c r="E19" s="907"/>
      <c r="F19" s="907"/>
      <c r="G19" s="907"/>
      <c r="H19" s="907"/>
      <c r="I19" s="907"/>
      <c r="J19" s="907"/>
      <c r="K19" s="907"/>
      <c r="L19" s="907"/>
      <c r="M19" s="907"/>
      <c r="N19" s="908"/>
      <c r="O19" s="914"/>
      <c r="P19" s="914"/>
      <c r="Q19" s="914"/>
      <c r="R19" s="914"/>
      <c r="S19" s="914"/>
      <c r="T19" s="914"/>
      <c r="U19" s="914"/>
      <c r="V19" s="914"/>
      <c r="W19" s="914"/>
      <c r="X19" s="914"/>
      <c r="Y19" s="914"/>
      <c r="Z19" s="915"/>
    </row>
    <row r="20" spans="1:26" x14ac:dyDescent="0.25">
      <c r="A20" s="906"/>
      <c r="B20" s="907"/>
      <c r="C20" s="907"/>
      <c r="D20" s="907"/>
      <c r="E20" s="907"/>
      <c r="F20" s="907"/>
      <c r="G20" s="907"/>
      <c r="H20" s="907"/>
      <c r="I20" s="907"/>
      <c r="J20" s="907"/>
      <c r="K20" s="907"/>
      <c r="L20" s="907"/>
      <c r="M20" s="907"/>
      <c r="N20" s="908"/>
      <c r="O20" s="914"/>
      <c r="P20" s="914"/>
      <c r="Q20" s="914"/>
      <c r="R20" s="914"/>
      <c r="S20" s="914"/>
      <c r="T20" s="914"/>
      <c r="U20" s="914"/>
      <c r="V20" s="914"/>
      <c r="W20" s="914"/>
      <c r="X20" s="914"/>
      <c r="Y20" s="914"/>
      <c r="Z20" s="915"/>
    </row>
    <row r="21" spans="1:26" x14ac:dyDescent="0.25">
      <c r="A21" s="906"/>
      <c r="B21" s="907"/>
      <c r="C21" s="907"/>
      <c r="D21" s="907"/>
      <c r="E21" s="907"/>
      <c r="F21" s="907"/>
      <c r="G21" s="907"/>
      <c r="H21" s="907"/>
      <c r="I21" s="907"/>
      <c r="J21" s="907"/>
      <c r="K21" s="907"/>
      <c r="L21" s="907"/>
      <c r="M21" s="907"/>
      <c r="N21" s="908"/>
      <c r="O21" s="914"/>
      <c r="P21" s="914"/>
      <c r="Q21" s="914"/>
      <c r="R21" s="914"/>
      <c r="S21" s="914"/>
      <c r="T21" s="914"/>
      <c r="U21" s="914"/>
      <c r="V21" s="914"/>
      <c r="W21" s="914"/>
      <c r="X21" s="914"/>
      <c r="Y21" s="914"/>
      <c r="Z21" s="915"/>
    </row>
    <row r="22" spans="1:26" x14ac:dyDescent="0.25">
      <c r="A22" s="906"/>
      <c r="B22" s="907"/>
      <c r="C22" s="907"/>
      <c r="D22" s="907"/>
      <c r="E22" s="907"/>
      <c r="F22" s="907"/>
      <c r="G22" s="907"/>
      <c r="H22" s="907"/>
      <c r="I22" s="907"/>
      <c r="J22" s="907"/>
      <c r="K22" s="907"/>
      <c r="L22" s="907"/>
      <c r="M22" s="907"/>
      <c r="N22" s="908"/>
      <c r="O22" s="914"/>
      <c r="P22" s="914"/>
      <c r="Q22" s="914"/>
      <c r="R22" s="914"/>
      <c r="S22" s="914"/>
      <c r="T22" s="914"/>
      <c r="U22" s="914"/>
      <c r="V22" s="914"/>
      <c r="W22" s="914"/>
      <c r="X22" s="914"/>
      <c r="Y22" s="914"/>
      <c r="Z22" s="915"/>
    </row>
    <row r="23" spans="1:26" x14ac:dyDescent="0.25">
      <c r="A23" s="906"/>
      <c r="B23" s="907"/>
      <c r="C23" s="907"/>
      <c r="D23" s="907"/>
      <c r="E23" s="907"/>
      <c r="F23" s="907"/>
      <c r="G23" s="907"/>
      <c r="H23" s="907"/>
      <c r="I23" s="907"/>
      <c r="J23" s="907"/>
      <c r="K23" s="907"/>
      <c r="L23" s="907"/>
      <c r="M23" s="907"/>
      <c r="N23" s="908"/>
      <c r="O23" s="914"/>
      <c r="P23" s="914"/>
      <c r="Q23" s="914"/>
      <c r="R23" s="914"/>
      <c r="S23" s="914"/>
      <c r="T23" s="914"/>
      <c r="U23" s="914"/>
      <c r="V23" s="914"/>
      <c r="W23" s="914"/>
      <c r="X23" s="914"/>
      <c r="Y23" s="914"/>
      <c r="Z23" s="915"/>
    </row>
    <row r="24" spans="1:26" x14ac:dyDescent="0.25">
      <c r="A24" s="906"/>
      <c r="B24" s="907"/>
      <c r="C24" s="907"/>
      <c r="D24" s="907"/>
      <c r="E24" s="907"/>
      <c r="F24" s="907"/>
      <c r="G24" s="907"/>
      <c r="H24" s="907"/>
      <c r="I24" s="907"/>
      <c r="J24" s="907"/>
      <c r="K24" s="907"/>
      <c r="L24" s="907"/>
      <c r="M24" s="907"/>
      <c r="N24" s="908"/>
      <c r="O24" s="914"/>
      <c r="P24" s="914"/>
      <c r="Q24" s="914"/>
      <c r="R24" s="914"/>
      <c r="S24" s="914"/>
      <c r="T24" s="914"/>
      <c r="U24" s="914"/>
      <c r="V24" s="914"/>
      <c r="W24" s="914"/>
      <c r="X24" s="914"/>
      <c r="Y24" s="914"/>
      <c r="Z24" s="915"/>
    </row>
    <row r="25" spans="1:26" ht="66" customHeight="1" x14ac:dyDescent="0.25">
      <c r="A25" s="906"/>
      <c r="B25" s="907"/>
      <c r="C25" s="907"/>
      <c r="D25" s="907"/>
      <c r="E25" s="907"/>
      <c r="F25" s="907"/>
      <c r="G25" s="907"/>
      <c r="H25" s="907"/>
      <c r="I25" s="907"/>
      <c r="J25" s="907"/>
      <c r="K25" s="907"/>
      <c r="L25" s="907"/>
      <c r="M25" s="907"/>
      <c r="N25" s="908"/>
      <c r="O25" s="914"/>
      <c r="P25" s="914"/>
      <c r="Q25" s="914"/>
      <c r="R25" s="914"/>
      <c r="S25" s="914"/>
      <c r="T25" s="914"/>
      <c r="U25" s="914"/>
      <c r="V25" s="914"/>
      <c r="W25" s="914"/>
      <c r="X25" s="914"/>
      <c r="Y25" s="914"/>
      <c r="Z25" s="915"/>
    </row>
    <row r="26" spans="1:26" ht="66" customHeight="1" x14ac:dyDescent="0.25">
      <c r="A26" s="906"/>
      <c r="B26" s="907"/>
      <c r="C26" s="907"/>
      <c r="D26" s="907"/>
      <c r="E26" s="907"/>
      <c r="F26" s="907"/>
      <c r="G26" s="907"/>
      <c r="H26" s="907"/>
      <c r="I26" s="907"/>
      <c r="J26" s="907"/>
      <c r="K26" s="907"/>
      <c r="L26" s="907"/>
      <c r="M26" s="907"/>
      <c r="N26" s="908"/>
      <c r="O26" s="914"/>
      <c r="P26" s="914"/>
      <c r="Q26" s="914"/>
      <c r="R26" s="914"/>
      <c r="S26" s="914"/>
      <c r="T26" s="914"/>
      <c r="U26" s="914"/>
      <c r="V26" s="914"/>
      <c r="W26" s="914"/>
      <c r="X26" s="914"/>
      <c r="Y26" s="914"/>
      <c r="Z26" s="915"/>
    </row>
    <row r="27" spans="1:26" x14ac:dyDescent="0.25">
      <c r="A27" s="906"/>
      <c r="B27" s="907"/>
      <c r="C27" s="907"/>
      <c r="D27" s="907"/>
      <c r="E27" s="907"/>
      <c r="F27" s="907"/>
      <c r="G27" s="907"/>
      <c r="H27" s="907"/>
      <c r="I27" s="907"/>
      <c r="J27" s="907"/>
      <c r="K27" s="907"/>
      <c r="L27" s="907"/>
      <c r="M27" s="907"/>
      <c r="N27" s="908"/>
      <c r="O27" s="914"/>
      <c r="P27" s="914"/>
      <c r="Q27" s="914"/>
      <c r="R27" s="914"/>
      <c r="S27" s="914"/>
      <c r="T27" s="914"/>
      <c r="U27" s="914"/>
      <c r="V27" s="914"/>
      <c r="W27" s="914"/>
      <c r="X27" s="914"/>
      <c r="Y27" s="914"/>
      <c r="Z27" s="915"/>
    </row>
    <row r="28" spans="1:26" ht="108" customHeight="1" x14ac:dyDescent="0.25">
      <c r="A28" s="906"/>
      <c r="B28" s="907"/>
      <c r="C28" s="907"/>
      <c r="D28" s="907"/>
      <c r="E28" s="907"/>
      <c r="F28" s="907"/>
      <c r="G28" s="907"/>
      <c r="H28" s="907"/>
      <c r="I28" s="907"/>
      <c r="J28" s="907"/>
      <c r="K28" s="907"/>
      <c r="L28" s="907"/>
      <c r="M28" s="907"/>
      <c r="N28" s="908"/>
      <c r="O28" s="914"/>
      <c r="P28" s="914"/>
      <c r="Q28" s="914"/>
      <c r="R28" s="914"/>
      <c r="S28" s="914"/>
      <c r="T28" s="914"/>
      <c r="U28" s="914"/>
      <c r="V28" s="914"/>
      <c r="W28" s="914"/>
      <c r="X28" s="914"/>
      <c r="Y28" s="914"/>
      <c r="Z28" s="915"/>
    </row>
    <row r="29" spans="1:26" ht="108" customHeight="1" x14ac:dyDescent="0.25">
      <c r="A29" s="906"/>
      <c r="B29" s="907"/>
      <c r="C29" s="907"/>
      <c r="D29" s="907"/>
      <c r="E29" s="907"/>
      <c r="F29" s="907"/>
      <c r="G29" s="907"/>
      <c r="H29" s="907"/>
      <c r="I29" s="907"/>
      <c r="J29" s="907"/>
      <c r="K29" s="907"/>
      <c r="L29" s="907"/>
      <c r="M29" s="907"/>
      <c r="N29" s="908"/>
      <c r="O29" s="914"/>
      <c r="P29" s="914"/>
      <c r="Q29" s="914"/>
      <c r="R29" s="914"/>
      <c r="S29" s="914"/>
      <c r="T29" s="914"/>
      <c r="U29" s="914"/>
      <c r="V29" s="914"/>
      <c r="W29" s="914"/>
      <c r="X29" s="914"/>
      <c r="Y29" s="914"/>
      <c r="Z29" s="915"/>
    </row>
    <row r="30" spans="1:26" x14ac:dyDescent="0.25">
      <c r="A30" s="906"/>
      <c r="B30" s="907"/>
      <c r="C30" s="907"/>
      <c r="D30" s="907"/>
      <c r="E30" s="907"/>
      <c r="F30" s="907"/>
      <c r="G30" s="907"/>
      <c r="H30" s="907"/>
      <c r="I30" s="907"/>
      <c r="J30" s="907"/>
      <c r="K30" s="907"/>
      <c r="L30" s="907"/>
      <c r="M30" s="907"/>
      <c r="N30" s="908"/>
      <c r="O30" s="914"/>
      <c r="P30" s="914"/>
      <c r="Q30" s="914"/>
      <c r="R30" s="914"/>
      <c r="S30" s="914"/>
      <c r="T30" s="914"/>
      <c r="U30" s="914"/>
      <c r="V30" s="914"/>
      <c r="W30" s="914"/>
      <c r="X30" s="914"/>
      <c r="Y30" s="914"/>
      <c r="Z30" s="915"/>
    </row>
    <row r="31" spans="1:26" x14ac:dyDescent="0.25">
      <c r="A31" s="906"/>
      <c r="B31" s="907"/>
      <c r="C31" s="907"/>
      <c r="D31" s="907"/>
      <c r="E31" s="907"/>
      <c r="F31" s="907"/>
      <c r="G31" s="907"/>
      <c r="H31" s="907"/>
      <c r="I31" s="907"/>
      <c r="J31" s="907"/>
      <c r="K31" s="907"/>
      <c r="L31" s="907"/>
      <c r="M31" s="907"/>
      <c r="N31" s="908"/>
      <c r="O31" s="914"/>
      <c r="P31" s="914"/>
      <c r="Q31" s="914"/>
      <c r="R31" s="914"/>
      <c r="S31" s="914"/>
      <c r="T31" s="914"/>
      <c r="U31" s="914"/>
      <c r="V31" s="914"/>
      <c r="W31" s="914"/>
      <c r="X31" s="914"/>
      <c r="Y31" s="914"/>
      <c r="Z31" s="915"/>
    </row>
    <row r="32" spans="1:26" x14ac:dyDescent="0.25">
      <c r="A32" s="906"/>
      <c r="B32" s="907"/>
      <c r="C32" s="907"/>
      <c r="D32" s="907"/>
      <c r="E32" s="907"/>
      <c r="F32" s="907"/>
      <c r="G32" s="907"/>
      <c r="H32" s="907"/>
      <c r="I32" s="907"/>
      <c r="J32" s="907"/>
      <c r="K32" s="907"/>
      <c r="L32" s="907"/>
      <c r="M32" s="907"/>
      <c r="N32" s="908"/>
      <c r="O32" s="914"/>
      <c r="P32" s="914"/>
      <c r="Q32" s="914"/>
      <c r="R32" s="914"/>
      <c r="S32" s="914"/>
      <c r="T32" s="914"/>
      <c r="U32" s="914"/>
      <c r="V32" s="914"/>
      <c r="W32" s="914"/>
      <c r="X32" s="914"/>
      <c r="Y32" s="914"/>
      <c r="Z32" s="915"/>
    </row>
    <row r="33" spans="1:26" x14ac:dyDescent="0.25">
      <c r="A33" s="906"/>
      <c r="B33" s="907"/>
      <c r="C33" s="907"/>
      <c r="D33" s="907"/>
      <c r="E33" s="907"/>
      <c r="F33" s="907"/>
      <c r="G33" s="907"/>
      <c r="H33" s="907"/>
      <c r="I33" s="907"/>
      <c r="J33" s="907"/>
      <c r="K33" s="907"/>
      <c r="L33" s="907"/>
      <c r="M33" s="907"/>
      <c r="N33" s="908"/>
      <c r="O33" s="914"/>
      <c r="P33" s="914"/>
      <c r="Q33" s="914"/>
      <c r="R33" s="914"/>
      <c r="S33" s="914"/>
      <c r="T33" s="914"/>
      <c r="U33" s="914"/>
      <c r="V33" s="914"/>
      <c r="W33" s="914"/>
      <c r="X33" s="914"/>
      <c r="Y33" s="914"/>
      <c r="Z33" s="915"/>
    </row>
    <row r="34" spans="1:26" x14ac:dyDescent="0.25">
      <c r="A34" s="906"/>
      <c r="B34" s="907"/>
      <c r="C34" s="907"/>
      <c r="D34" s="907"/>
      <c r="E34" s="907"/>
      <c r="F34" s="907"/>
      <c r="G34" s="907"/>
      <c r="H34" s="907"/>
      <c r="I34" s="907"/>
      <c r="J34" s="907"/>
      <c r="K34" s="907"/>
      <c r="L34" s="907"/>
      <c r="M34" s="907"/>
      <c r="N34" s="908"/>
      <c r="O34" s="914"/>
      <c r="P34" s="914"/>
      <c r="Q34" s="914"/>
      <c r="R34" s="914"/>
      <c r="S34" s="914"/>
      <c r="T34" s="914"/>
      <c r="U34" s="914"/>
      <c r="V34" s="914"/>
      <c r="W34" s="914"/>
      <c r="X34" s="914"/>
      <c r="Y34" s="914"/>
      <c r="Z34" s="915"/>
    </row>
    <row r="35" spans="1:26" x14ac:dyDescent="0.25">
      <c r="A35" s="906"/>
      <c r="B35" s="907"/>
      <c r="C35" s="907"/>
      <c r="D35" s="907"/>
      <c r="E35" s="907"/>
      <c r="F35" s="907"/>
      <c r="G35" s="907"/>
      <c r="H35" s="907"/>
      <c r="I35" s="907"/>
      <c r="J35" s="907"/>
      <c r="K35" s="907"/>
      <c r="L35" s="907"/>
      <c r="M35" s="907"/>
      <c r="N35" s="908"/>
      <c r="O35" s="914"/>
      <c r="P35" s="914"/>
      <c r="Q35" s="914"/>
      <c r="R35" s="914"/>
      <c r="S35" s="914"/>
      <c r="T35" s="914"/>
      <c r="U35" s="914"/>
      <c r="V35" s="914"/>
      <c r="W35" s="914"/>
      <c r="X35" s="914"/>
      <c r="Y35" s="914"/>
      <c r="Z35" s="915"/>
    </row>
    <row r="36" spans="1:26" x14ac:dyDescent="0.25">
      <c r="A36" s="906"/>
      <c r="B36" s="907"/>
      <c r="C36" s="907"/>
      <c r="D36" s="907"/>
      <c r="E36" s="907"/>
      <c r="F36" s="907"/>
      <c r="G36" s="907"/>
      <c r="H36" s="907"/>
      <c r="I36" s="907"/>
      <c r="J36" s="907"/>
      <c r="K36" s="907"/>
      <c r="L36" s="907"/>
      <c r="M36" s="907"/>
      <c r="N36" s="908"/>
      <c r="O36" s="914"/>
      <c r="P36" s="914"/>
      <c r="Q36" s="914"/>
      <c r="R36" s="914"/>
      <c r="S36" s="914"/>
      <c r="T36" s="914"/>
      <c r="U36" s="914"/>
      <c r="V36" s="914"/>
      <c r="W36" s="914"/>
      <c r="X36" s="914"/>
      <c r="Y36" s="914"/>
      <c r="Z36" s="915"/>
    </row>
    <row r="37" spans="1:26" x14ac:dyDescent="0.25">
      <c r="A37" s="906"/>
      <c r="B37" s="907"/>
      <c r="C37" s="907"/>
      <c r="D37" s="907"/>
      <c r="E37" s="907"/>
      <c r="F37" s="907"/>
      <c r="G37" s="907"/>
      <c r="H37" s="907"/>
      <c r="I37" s="907"/>
      <c r="J37" s="907"/>
      <c r="K37" s="907"/>
      <c r="L37" s="907"/>
      <c r="M37" s="907"/>
      <c r="N37" s="908"/>
      <c r="O37" s="914"/>
      <c r="P37" s="914"/>
      <c r="Q37" s="914"/>
      <c r="R37" s="914"/>
      <c r="S37" s="914"/>
      <c r="T37" s="914"/>
      <c r="U37" s="914"/>
      <c r="V37" s="914"/>
      <c r="W37" s="914"/>
      <c r="X37" s="914"/>
      <c r="Y37" s="914"/>
      <c r="Z37" s="915"/>
    </row>
    <row r="38" spans="1:26" x14ac:dyDescent="0.25">
      <c r="A38" s="906"/>
      <c r="B38" s="907"/>
      <c r="C38" s="907"/>
      <c r="D38" s="907"/>
      <c r="E38" s="907"/>
      <c r="F38" s="907"/>
      <c r="G38" s="907"/>
      <c r="H38" s="907"/>
      <c r="I38" s="907"/>
      <c r="J38" s="907"/>
      <c r="K38" s="907"/>
      <c r="L38" s="907"/>
      <c r="M38" s="907"/>
      <c r="N38" s="908"/>
      <c r="O38" s="914"/>
      <c r="P38" s="914"/>
      <c r="Q38" s="914"/>
      <c r="R38" s="914"/>
      <c r="S38" s="914"/>
      <c r="T38" s="914"/>
      <c r="U38" s="914"/>
      <c r="V38" s="914"/>
      <c r="W38" s="914"/>
      <c r="X38" s="914"/>
      <c r="Y38" s="914"/>
      <c r="Z38" s="915"/>
    </row>
    <row r="39" spans="1:26" x14ac:dyDescent="0.25">
      <c r="A39" s="906"/>
      <c r="B39" s="907"/>
      <c r="C39" s="907"/>
      <c r="D39" s="907"/>
      <c r="E39" s="907"/>
      <c r="F39" s="907"/>
      <c r="G39" s="907"/>
      <c r="H39" s="907"/>
      <c r="I39" s="907"/>
      <c r="J39" s="907"/>
      <c r="K39" s="907"/>
      <c r="L39" s="907"/>
      <c r="M39" s="907"/>
      <c r="N39" s="908"/>
      <c r="O39" s="914"/>
      <c r="P39" s="914"/>
      <c r="Q39" s="914"/>
      <c r="R39" s="914"/>
      <c r="S39" s="914"/>
      <c r="T39" s="914"/>
      <c r="U39" s="914"/>
      <c r="V39" s="914"/>
      <c r="W39" s="914"/>
      <c r="X39" s="914"/>
      <c r="Y39" s="914"/>
      <c r="Z39" s="915"/>
    </row>
    <row r="40" spans="1:26" x14ac:dyDescent="0.25">
      <c r="A40" s="906"/>
      <c r="B40" s="907"/>
      <c r="C40" s="907"/>
      <c r="D40" s="907"/>
      <c r="E40" s="907"/>
      <c r="F40" s="907"/>
      <c r="G40" s="907"/>
      <c r="H40" s="907"/>
      <c r="I40" s="907"/>
      <c r="J40" s="907"/>
      <c r="K40" s="907"/>
      <c r="L40" s="907"/>
      <c r="M40" s="907"/>
      <c r="N40" s="908"/>
      <c r="O40" s="914"/>
      <c r="P40" s="914"/>
      <c r="Q40" s="914"/>
      <c r="R40" s="914"/>
      <c r="S40" s="914"/>
      <c r="T40" s="914"/>
      <c r="U40" s="914"/>
      <c r="V40" s="914"/>
      <c r="W40" s="914"/>
      <c r="X40" s="914"/>
      <c r="Y40" s="914"/>
      <c r="Z40" s="915"/>
    </row>
    <row r="41" spans="1:26" ht="87" customHeight="1" thickBot="1" x14ac:dyDescent="0.3">
      <c r="A41" s="909"/>
      <c r="B41" s="910"/>
      <c r="C41" s="910"/>
      <c r="D41" s="910"/>
      <c r="E41" s="910"/>
      <c r="F41" s="910"/>
      <c r="G41" s="910"/>
      <c r="H41" s="910"/>
      <c r="I41" s="910"/>
      <c r="J41" s="910"/>
      <c r="K41" s="910"/>
      <c r="L41" s="910"/>
      <c r="M41" s="910"/>
      <c r="N41" s="911"/>
      <c r="O41" s="916"/>
      <c r="P41" s="916"/>
      <c r="Q41" s="916"/>
      <c r="R41" s="916"/>
      <c r="S41" s="916"/>
      <c r="T41" s="916"/>
      <c r="U41" s="916"/>
      <c r="V41" s="916"/>
      <c r="W41" s="916"/>
      <c r="X41" s="916"/>
      <c r="Y41" s="916"/>
      <c r="Z41" s="917"/>
    </row>
  </sheetData>
  <mergeCells count="2">
    <mergeCell ref="A1:N41"/>
    <mergeCell ref="O1:Z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CE2A-9E9F-42CF-BE8A-66A2F0C85BF0}">
  <sheetPr>
    <pageSetUpPr fitToPage="1"/>
  </sheetPr>
  <dimension ref="A1:V51"/>
  <sheetViews>
    <sheetView showGridLines="0" topLeftCell="A28" zoomScale="60" zoomScaleNormal="60" workbookViewId="0">
      <selection activeCell="D36" sqref="D36:D38"/>
    </sheetView>
  </sheetViews>
  <sheetFormatPr defaultColWidth="8.85546875" defaultRowHeight="15.75" x14ac:dyDescent="0.25"/>
  <cols>
    <col min="1" max="1" width="59.42578125" style="124" customWidth="1"/>
    <col min="2" max="2" width="49.42578125" style="124" customWidth="1"/>
    <col min="3" max="3" width="25.42578125" style="124" customWidth="1"/>
    <col min="4" max="4" width="36" style="124" customWidth="1"/>
    <col min="5" max="5" width="14" style="124" customWidth="1"/>
    <col min="6" max="6" width="13.7109375" style="124" customWidth="1"/>
    <col min="7" max="7" width="37.7109375" style="124" customWidth="1"/>
    <col min="8" max="15" width="15" style="124" customWidth="1"/>
    <col min="16" max="16" width="19.28515625" style="124" customWidth="1"/>
    <col min="17" max="17" width="15" style="124" customWidth="1"/>
    <col min="18" max="19" width="20" style="124" customWidth="1"/>
    <col min="20" max="20" width="25.42578125" style="124" customWidth="1"/>
    <col min="21" max="21" width="40.28515625" style="124" customWidth="1"/>
    <col min="22" max="22" width="23" style="124" customWidth="1"/>
    <col min="23" max="16384" width="8.85546875" style="124"/>
  </cols>
  <sheetData>
    <row r="1" spans="1:22" x14ac:dyDescent="0.25">
      <c r="A1" s="87"/>
      <c r="B1" s="87"/>
      <c r="C1" s="87"/>
      <c r="D1" s="87"/>
      <c r="E1" s="87"/>
      <c r="F1" s="87"/>
      <c r="G1" s="87"/>
      <c r="H1" s="87"/>
      <c r="I1" s="87"/>
      <c r="J1" s="87"/>
      <c r="K1" s="699"/>
      <c r="L1" s="699"/>
      <c r="M1" s="87"/>
      <c r="N1" s="699"/>
      <c r="O1" s="699"/>
      <c r="P1" s="87"/>
      <c r="Q1" s="87"/>
      <c r="R1" s="87"/>
      <c r="S1" s="87"/>
      <c r="T1" s="87"/>
      <c r="U1" s="87"/>
      <c r="V1" s="87"/>
    </row>
    <row r="2" spans="1:22" ht="12.75" customHeight="1" x14ac:dyDescent="0.25">
      <c r="A2" s="87"/>
      <c r="B2" s="87"/>
      <c r="C2" s="87"/>
      <c r="D2" s="87"/>
      <c r="E2" s="87"/>
      <c r="F2" s="87"/>
      <c r="G2" s="87"/>
      <c r="H2" s="87"/>
      <c r="I2" s="87"/>
      <c r="J2" s="87"/>
      <c r="K2" s="699"/>
      <c r="L2" s="699"/>
      <c r="M2" s="87"/>
      <c r="N2" s="699"/>
      <c r="O2" s="699"/>
      <c r="P2" s="87"/>
      <c r="Q2" s="87"/>
      <c r="R2" s="87"/>
      <c r="S2" s="87"/>
      <c r="T2" s="87"/>
      <c r="U2" s="87"/>
      <c r="V2" s="87"/>
    </row>
    <row r="3" spans="1:22" x14ac:dyDescent="0.25">
      <c r="A3" s="87"/>
      <c r="B3" s="87"/>
      <c r="C3" s="87"/>
      <c r="D3" s="87"/>
      <c r="E3" s="87"/>
      <c r="F3" s="87"/>
      <c r="G3" s="87"/>
      <c r="H3" s="87"/>
      <c r="I3" s="87"/>
      <c r="J3" s="87"/>
      <c r="K3" s="699"/>
      <c r="L3" s="699"/>
      <c r="M3" s="87"/>
      <c r="N3" s="699"/>
      <c r="O3" s="699"/>
      <c r="P3" s="87"/>
      <c r="Q3" s="87"/>
      <c r="R3" s="87"/>
      <c r="S3" s="87"/>
      <c r="T3" s="87"/>
      <c r="U3" s="87"/>
      <c r="V3" s="87"/>
    </row>
    <row r="4" spans="1:22" x14ac:dyDescent="0.25">
      <c r="A4" s="87"/>
      <c r="B4" s="87"/>
      <c r="C4" s="87"/>
      <c r="D4" s="87"/>
      <c r="E4" s="87"/>
      <c r="F4" s="87"/>
      <c r="G4" s="87"/>
      <c r="H4" s="87"/>
      <c r="I4" s="87"/>
      <c r="J4" s="87"/>
      <c r="K4" s="699"/>
      <c r="L4" s="699"/>
      <c r="M4" s="87"/>
      <c r="N4" s="699"/>
      <c r="O4" s="699"/>
      <c r="P4" s="87"/>
      <c r="Q4" s="87"/>
      <c r="R4" s="87"/>
      <c r="S4" s="87"/>
      <c r="T4" s="87"/>
      <c r="U4" s="87"/>
      <c r="V4" s="87"/>
    </row>
    <row r="5" spans="1:22" x14ac:dyDescent="0.25">
      <c r="A5" s="87"/>
      <c r="B5" s="87"/>
      <c r="C5" s="87"/>
      <c r="D5" s="87"/>
      <c r="E5" s="87"/>
      <c r="F5" s="87"/>
      <c r="G5" s="87"/>
      <c r="H5" s="87"/>
      <c r="I5" s="87"/>
      <c r="J5" s="87"/>
      <c r="K5" s="699"/>
      <c r="L5" s="699"/>
      <c r="M5" s="87"/>
      <c r="N5" s="699"/>
      <c r="O5" s="699"/>
      <c r="P5" s="87"/>
      <c r="Q5" s="87"/>
      <c r="R5" s="87"/>
      <c r="S5" s="87"/>
      <c r="T5" s="87"/>
      <c r="U5" s="87"/>
      <c r="V5" s="87"/>
    </row>
    <row r="6" spans="1:22" x14ac:dyDescent="0.25">
      <c r="A6" s="87"/>
      <c r="B6" s="87"/>
      <c r="C6" s="87"/>
      <c r="D6" s="87"/>
      <c r="E6" s="87"/>
      <c r="F6" s="87"/>
      <c r="G6" s="87"/>
      <c r="H6" s="87"/>
      <c r="I6" s="87"/>
      <c r="J6" s="87"/>
      <c r="K6" s="699"/>
      <c r="L6" s="699"/>
      <c r="M6" s="87"/>
      <c r="N6" s="699"/>
      <c r="O6" s="699"/>
      <c r="P6" s="87"/>
      <c r="Q6" s="87"/>
      <c r="R6" s="87"/>
      <c r="S6" s="87"/>
      <c r="T6" s="87"/>
      <c r="U6" s="87"/>
      <c r="V6" s="87"/>
    </row>
    <row r="7" spans="1:22" x14ac:dyDescent="0.25">
      <c r="A7" s="87"/>
      <c r="B7" s="87"/>
      <c r="C7" s="87"/>
      <c r="D7" s="87"/>
      <c r="E7" s="87"/>
      <c r="F7" s="87"/>
      <c r="G7" s="87"/>
      <c r="H7" s="87"/>
      <c r="I7" s="87"/>
      <c r="J7" s="87"/>
      <c r="K7" s="87"/>
      <c r="L7" s="87"/>
      <c r="M7" s="87"/>
      <c r="N7" s="87"/>
      <c r="O7" s="87"/>
      <c r="P7" s="87"/>
      <c r="Q7" s="87"/>
      <c r="R7" s="87"/>
      <c r="S7" s="87"/>
      <c r="T7" s="87"/>
      <c r="U7" s="87"/>
      <c r="V7" s="87"/>
    </row>
    <row r="8" spans="1:22" x14ac:dyDescent="0.25">
      <c r="A8" s="87"/>
      <c r="B8" s="87"/>
      <c r="C8" s="87"/>
      <c r="D8" s="87"/>
      <c r="E8" s="87"/>
      <c r="F8" s="87"/>
      <c r="G8" s="87"/>
      <c r="H8" s="87"/>
      <c r="I8" s="87"/>
      <c r="J8" s="87"/>
      <c r="K8" s="87"/>
      <c r="L8" s="87"/>
      <c r="M8" s="87"/>
      <c r="N8" s="87"/>
      <c r="O8" s="87"/>
      <c r="P8" s="87"/>
      <c r="Q8" s="87"/>
      <c r="R8" s="87"/>
      <c r="S8" s="87"/>
      <c r="T8" s="87"/>
      <c r="U8" s="87"/>
      <c r="V8" s="87"/>
    </row>
    <row r="9" spans="1:22" x14ac:dyDescent="0.25">
      <c r="A9" s="87"/>
      <c r="B9" s="87"/>
      <c r="C9" s="87"/>
      <c r="D9" s="87"/>
      <c r="E9" s="87"/>
      <c r="F9" s="87"/>
      <c r="G9" s="87"/>
      <c r="H9" s="87"/>
      <c r="I9" s="87"/>
      <c r="J9" s="87"/>
      <c r="K9" s="87"/>
      <c r="L9" s="87"/>
      <c r="M9" s="87"/>
      <c r="N9" s="87"/>
      <c r="O9" s="87"/>
      <c r="P9" s="87"/>
      <c r="Q9" s="87"/>
      <c r="R9" s="87"/>
      <c r="S9" s="87"/>
      <c r="T9" s="87"/>
      <c r="U9" s="87"/>
      <c r="V9" s="87"/>
    </row>
    <row r="10" spans="1:22" x14ac:dyDescent="0.25">
      <c r="A10" s="87"/>
      <c r="B10" s="87"/>
      <c r="C10" s="87"/>
      <c r="D10" s="87"/>
      <c r="E10" s="87"/>
      <c r="F10" s="87"/>
      <c r="G10" s="87"/>
      <c r="H10" s="87"/>
      <c r="I10" s="87"/>
      <c r="J10" s="87"/>
      <c r="K10" s="87"/>
      <c r="L10" s="87"/>
      <c r="M10" s="87"/>
      <c r="N10" s="87"/>
      <c r="O10" s="87"/>
      <c r="P10" s="87"/>
      <c r="Q10" s="87"/>
      <c r="R10" s="87"/>
      <c r="S10" s="87"/>
      <c r="T10" s="87"/>
      <c r="U10" s="87"/>
      <c r="V10" s="87"/>
    </row>
    <row r="11" spans="1:22" ht="19.5" x14ac:dyDescent="0.25">
      <c r="A11" s="594" t="s">
        <v>2</v>
      </c>
      <c r="B11" s="594"/>
      <c r="C11" s="594"/>
      <c r="D11" s="594"/>
      <c r="E11" s="594"/>
      <c r="F11" s="594"/>
      <c r="G11" s="594"/>
      <c r="H11" s="594"/>
      <c r="I11" s="594"/>
      <c r="J11" s="594"/>
      <c r="K11" s="594"/>
      <c r="L11" s="594"/>
      <c r="M11" s="594"/>
      <c r="N11" s="594"/>
      <c r="O11" s="594"/>
      <c r="P11" s="594"/>
      <c r="Q11" s="594"/>
      <c r="R11" s="594"/>
      <c r="S11" s="594"/>
      <c r="T11" s="594"/>
      <c r="U11" s="594"/>
      <c r="V11" s="594"/>
    </row>
    <row r="12" spans="1:22" ht="19.5" x14ac:dyDescent="0.25">
      <c r="A12" s="594" t="s">
        <v>3</v>
      </c>
      <c r="B12" s="594"/>
      <c r="C12" s="594"/>
      <c r="D12" s="594"/>
      <c r="E12" s="594"/>
      <c r="F12" s="594"/>
      <c r="G12" s="594"/>
      <c r="H12" s="594"/>
      <c r="I12" s="594"/>
      <c r="J12" s="594"/>
      <c r="K12" s="594"/>
      <c r="L12" s="594"/>
      <c r="M12" s="594"/>
      <c r="N12" s="594"/>
      <c r="O12" s="594"/>
      <c r="P12" s="594"/>
      <c r="Q12" s="594"/>
      <c r="R12" s="594"/>
      <c r="S12" s="594"/>
      <c r="T12" s="594"/>
      <c r="U12" s="594"/>
      <c r="V12" s="594"/>
    </row>
    <row r="13" spans="1:22" x14ac:dyDescent="0.25">
      <c r="A13" s="356"/>
      <c r="B13" s="356"/>
      <c r="C13" s="356"/>
      <c r="D13" s="356"/>
      <c r="E13" s="356"/>
      <c r="F13" s="356"/>
      <c r="G13" s="356"/>
      <c r="H13" s="356"/>
      <c r="I13" s="356"/>
      <c r="J13" s="356"/>
      <c r="K13" s="356"/>
      <c r="L13" s="356"/>
      <c r="M13" s="356"/>
      <c r="N13" s="356"/>
      <c r="O13" s="356"/>
      <c r="P13" s="356"/>
      <c r="Q13" s="356"/>
      <c r="R13" s="356"/>
      <c r="S13" s="356"/>
      <c r="T13" s="356"/>
      <c r="U13" s="356"/>
      <c r="V13" s="87"/>
    </row>
    <row r="14" spans="1:22" s="45" customFormat="1" ht="15" x14ac:dyDescent="0.2">
      <c r="A14" s="296" t="s">
        <v>4</v>
      </c>
      <c r="B14" s="701" t="s">
        <v>286</v>
      </c>
      <c r="C14" s="701"/>
      <c r="D14" s="701"/>
      <c r="E14" s="701"/>
      <c r="F14" s="701"/>
      <c r="G14" s="701"/>
      <c r="H14" s="701"/>
      <c r="I14" s="701"/>
      <c r="J14" s="701"/>
      <c r="K14" s="701"/>
      <c r="L14" s="701"/>
      <c r="M14" s="701"/>
      <c r="N14" s="701"/>
      <c r="O14" s="701"/>
      <c r="P14" s="701"/>
      <c r="Q14" s="701"/>
      <c r="R14" s="701"/>
      <c r="S14" s="701"/>
      <c r="T14" s="701"/>
      <c r="U14" s="701"/>
      <c r="V14" s="701"/>
    </row>
    <row r="15" spans="1:22" s="45" customFormat="1" ht="15" x14ac:dyDescent="0.2">
      <c r="A15" s="296" t="s">
        <v>139</v>
      </c>
      <c r="B15" s="701" t="s">
        <v>287</v>
      </c>
      <c r="C15" s="701"/>
      <c r="D15" s="701"/>
      <c r="E15" s="701"/>
      <c r="F15" s="701"/>
      <c r="G15" s="701"/>
      <c r="H15" s="701"/>
      <c r="I15" s="701"/>
      <c r="J15" s="701"/>
      <c r="K15" s="701"/>
      <c r="L15" s="701"/>
      <c r="M15" s="701"/>
      <c r="N15" s="701"/>
      <c r="O15" s="701"/>
      <c r="P15" s="701"/>
      <c r="Q15" s="701"/>
      <c r="R15" s="701"/>
      <c r="S15" s="701"/>
      <c r="T15" s="701"/>
      <c r="U15" s="701"/>
      <c r="V15" s="701"/>
    </row>
    <row r="16" spans="1:22" s="45" customFormat="1" ht="15" x14ac:dyDescent="0.2">
      <c r="A16" s="296" t="s">
        <v>141</v>
      </c>
      <c r="B16" s="701" t="s">
        <v>288</v>
      </c>
      <c r="C16" s="701"/>
      <c r="D16" s="701"/>
      <c r="E16" s="701"/>
      <c r="F16" s="701"/>
      <c r="G16" s="701"/>
      <c r="H16" s="701"/>
      <c r="I16" s="701"/>
      <c r="J16" s="701"/>
      <c r="K16" s="701"/>
      <c r="L16" s="701"/>
      <c r="M16" s="701"/>
      <c r="N16" s="701"/>
      <c r="O16" s="701"/>
      <c r="P16" s="701"/>
      <c r="Q16" s="701"/>
      <c r="R16" s="701"/>
      <c r="S16" s="701"/>
      <c r="T16" s="701"/>
      <c r="U16" s="701"/>
      <c r="V16" s="701"/>
    </row>
    <row r="17" spans="1:22" s="45" customFormat="1" ht="15" x14ac:dyDescent="0.2">
      <c r="A17" s="87"/>
      <c r="B17" s="87"/>
      <c r="C17" s="87"/>
      <c r="D17" s="87"/>
      <c r="E17" s="87"/>
      <c r="F17" s="87"/>
      <c r="G17" s="87"/>
      <c r="H17" s="87"/>
      <c r="I17" s="87"/>
      <c r="J17" s="87"/>
      <c r="K17" s="700"/>
      <c r="L17" s="700"/>
      <c r="M17" s="87"/>
      <c r="N17" s="700"/>
      <c r="O17" s="700"/>
      <c r="P17" s="87"/>
      <c r="Q17" s="87"/>
      <c r="R17" s="87"/>
      <c r="S17" s="87"/>
      <c r="T17" s="87"/>
      <c r="U17" s="87"/>
      <c r="V17" s="87"/>
    </row>
    <row r="18" spans="1:22" s="45" customFormat="1" ht="18" customHeight="1" x14ac:dyDescent="0.2">
      <c r="A18" s="703" t="s">
        <v>10</v>
      </c>
      <c r="B18" s="703" t="s">
        <v>11</v>
      </c>
      <c r="C18" s="703" t="s">
        <v>143</v>
      </c>
      <c r="D18" s="703" t="s">
        <v>12</v>
      </c>
      <c r="E18" s="705" t="s">
        <v>145</v>
      </c>
      <c r="F18" s="706"/>
      <c r="G18" s="703" t="s">
        <v>15</v>
      </c>
      <c r="H18" s="709" t="s">
        <v>16</v>
      </c>
      <c r="I18" s="710"/>
      <c r="J18" s="711"/>
      <c r="K18" s="709" t="s">
        <v>17</v>
      </c>
      <c r="L18" s="710"/>
      <c r="M18" s="711"/>
      <c r="N18" s="709" t="s">
        <v>18</v>
      </c>
      <c r="O18" s="710"/>
      <c r="P18" s="711"/>
      <c r="Q18" s="709" t="s">
        <v>19</v>
      </c>
      <c r="R18" s="710"/>
      <c r="S18" s="711"/>
      <c r="T18" s="707" t="s">
        <v>20</v>
      </c>
      <c r="U18" s="707" t="s">
        <v>21</v>
      </c>
      <c r="V18" s="629" t="s">
        <v>201</v>
      </c>
    </row>
    <row r="19" spans="1:22" s="45" customFormat="1" ht="54.75" customHeight="1" x14ac:dyDescent="0.2">
      <c r="A19" s="704"/>
      <c r="B19" s="704"/>
      <c r="C19" s="704"/>
      <c r="D19" s="704"/>
      <c r="E19" s="299" t="s">
        <v>23</v>
      </c>
      <c r="F19" s="300" t="s">
        <v>24</v>
      </c>
      <c r="G19" s="704"/>
      <c r="H19" s="298" t="s">
        <v>25</v>
      </c>
      <c r="I19" s="298" t="s">
        <v>26</v>
      </c>
      <c r="J19" s="298" t="s">
        <v>27</v>
      </c>
      <c r="K19" s="298" t="s">
        <v>28</v>
      </c>
      <c r="L19" s="298" t="s">
        <v>29</v>
      </c>
      <c r="M19" s="298" t="s">
        <v>30</v>
      </c>
      <c r="N19" s="298" t="s">
        <v>31</v>
      </c>
      <c r="O19" s="298" t="s">
        <v>32</v>
      </c>
      <c r="P19" s="298" t="s">
        <v>33</v>
      </c>
      <c r="Q19" s="298" t="s">
        <v>34</v>
      </c>
      <c r="R19" s="298" t="s">
        <v>35</v>
      </c>
      <c r="S19" s="298" t="s">
        <v>36</v>
      </c>
      <c r="T19" s="708"/>
      <c r="U19" s="708"/>
      <c r="V19" s="629"/>
    </row>
    <row r="20" spans="1:22" s="45" customFormat="1" ht="99.75" customHeight="1" x14ac:dyDescent="0.2">
      <c r="A20" s="712" t="s">
        <v>289</v>
      </c>
      <c r="B20" s="259" t="s">
        <v>290</v>
      </c>
      <c r="C20" s="260" t="s">
        <v>53</v>
      </c>
      <c r="D20" s="259" t="s">
        <v>291</v>
      </c>
      <c r="E20" s="260" t="s">
        <v>167</v>
      </c>
      <c r="F20" s="294">
        <v>1</v>
      </c>
      <c r="G20" s="259" t="s">
        <v>292</v>
      </c>
      <c r="H20" s="261"/>
      <c r="I20" s="260">
        <v>1</v>
      </c>
      <c r="J20" s="261"/>
      <c r="K20" s="261"/>
      <c r="L20" s="261"/>
      <c r="M20" s="261"/>
      <c r="N20" s="261"/>
      <c r="O20" s="261"/>
      <c r="P20" s="261"/>
      <c r="Q20" s="261"/>
      <c r="R20" s="261"/>
      <c r="S20" s="261"/>
      <c r="T20" s="263"/>
      <c r="U20" s="259" t="s">
        <v>293</v>
      </c>
      <c r="V20" s="264"/>
    </row>
    <row r="21" spans="1:22" s="45" customFormat="1" ht="99.75" customHeight="1" x14ac:dyDescent="0.2">
      <c r="A21" s="713"/>
      <c r="B21" s="259" t="s">
        <v>294</v>
      </c>
      <c r="C21" s="260" t="s">
        <v>53</v>
      </c>
      <c r="D21" s="259" t="s">
        <v>295</v>
      </c>
      <c r="E21" s="260" t="s">
        <v>130</v>
      </c>
      <c r="F21" s="295">
        <v>0.95</v>
      </c>
      <c r="G21" s="259" t="s">
        <v>296</v>
      </c>
      <c r="H21" s="261">
        <v>0.95</v>
      </c>
      <c r="I21" s="261">
        <v>0.95</v>
      </c>
      <c r="J21" s="261">
        <v>0.95</v>
      </c>
      <c r="K21" s="261">
        <v>0.95</v>
      </c>
      <c r="L21" s="261">
        <v>0.95</v>
      </c>
      <c r="M21" s="261">
        <v>0.95</v>
      </c>
      <c r="N21" s="261">
        <v>0.95</v>
      </c>
      <c r="O21" s="261">
        <v>0.95</v>
      </c>
      <c r="P21" s="261">
        <v>0.95</v>
      </c>
      <c r="Q21" s="261">
        <v>0.95</v>
      </c>
      <c r="R21" s="261">
        <v>0.95</v>
      </c>
      <c r="S21" s="261">
        <v>0.95</v>
      </c>
      <c r="T21" s="263">
        <v>1579239.5</v>
      </c>
      <c r="U21" s="259" t="s">
        <v>297</v>
      </c>
      <c r="V21" s="264"/>
    </row>
    <row r="22" spans="1:22" s="45" customFormat="1" ht="107.25" customHeight="1" x14ac:dyDescent="0.2">
      <c r="A22" s="713"/>
      <c r="B22" s="259" t="s">
        <v>298</v>
      </c>
      <c r="C22" s="260" t="s">
        <v>53</v>
      </c>
      <c r="D22" s="259" t="s">
        <v>295</v>
      </c>
      <c r="E22" s="260" t="s">
        <v>130</v>
      </c>
      <c r="F22" s="262">
        <v>0.95</v>
      </c>
      <c r="G22" s="259" t="s">
        <v>299</v>
      </c>
      <c r="H22" s="261">
        <v>0.95</v>
      </c>
      <c r="I22" s="261">
        <v>0.95</v>
      </c>
      <c r="J22" s="261">
        <v>0.95</v>
      </c>
      <c r="K22" s="261">
        <v>0.95</v>
      </c>
      <c r="L22" s="261">
        <v>0.95</v>
      </c>
      <c r="M22" s="261">
        <v>0.95</v>
      </c>
      <c r="N22" s="261">
        <v>0.95</v>
      </c>
      <c r="O22" s="261">
        <v>0.95</v>
      </c>
      <c r="P22" s="261">
        <v>0.95</v>
      </c>
      <c r="Q22" s="261">
        <v>0.95</v>
      </c>
      <c r="R22" s="261">
        <v>0.95</v>
      </c>
      <c r="S22" s="261">
        <v>0.95</v>
      </c>
      <c r="T22" s="263">
        <v>1111736.6499999999</v>
      </c>
      <c r="U22" s="259" t="s">
        <v>300</v>
      </c>
      <c r="V22" s="264"/>
    </row>
    <row r="23" spans="1:22" s="45" customFormat="1" ht="105.75" customHeight="1" x14ac:dyDescent="0.2">
      <c r="A23" s="713"/>
      <c r="B23" s="259" t="s">
        <v>301</v>
      </c>
      <c r="C23" s="260" t="s">
        <v>53</v>
      </c>
      <c r="D23" s="259" t="s">
        <v>302</v>
      </c>
      <c r="E23" s="260" t="s">
        <v>167</v>
      </c>
      <c r="F23" s="294">
        <v>1</v>
      </c>
      <c r="G23" s="259" t="s">
        <v>303</v>
      </c>
      <c r="H23" s="261"/>
      <c r="I23" s="260">
        <v>1</v>
      </c>
      <c r="J23" s="261"/>
      <c r="K23" s="261"/>
      <c r="L23" s="261"/>
      <c r="M23" s="261"/>
      <c r="N23" s="261"/>
      <c r="O23" s="261"/>
      <c r="P23" s="261"/>
      <c r="Q23" s="261"/>
      <c r="R23" s="261"/>
      <c r="S23" s="261"/>
      <c r="T23" s="263"/>
      <c r="U23" s="259" t="s">
        <v>293</v>
      </c>
      <c r="V23" s="264"/>
    </row>
    <row r="24" spans="1:22" s="45" customFormat="1" ht="130.5" customHeight="1" x14ac:dyDescent="0.2">
      <c r="A24" s="714"/>
      <c r="B24" s="259" t="s">
        <v>304</v>
      </c>
      <c r="C24" s="260" t="s">
        <v>53</v>
      </c>
      <c r="D24" s="259" t="s">
        <v>305</v>
      </c>
      <c r="E24" s="260" t="s">
        <v>130</v>
      </c>
      <c r="F24" s="262">
        <v>1</v>
      </c>
      <c r="G24" s="259" t="s">
        <v>306</v>
      </c>
      <c r="H24" s="265"/>
      <c r="I24" s="265"/>
      <c r="J24" s="261">
        <v>1</v>
      </c>
      <c r="K24" s="265"/>
      <c r="L24" s="265"/>
      <c r="M24" s="261">
        <v>1</v>
      </c>
      <c r="N24" s="265"/>
      <c r="O24" s="265"/>
      <c r="P24" s="261">
        <v>1</v>
      </c>
      <c r="Q24" s="265"/>
      <c r="R24" s="265"/>
      <c r="S24" s="261">
        <v>1</v>
      </c>
      <c r="T24" s="263">
        <v>1672646.4</v>
      </c>
      <c r="U24" s="259" t="s">
        <v>297</v>
      </c>
      <c r="V24" s="264"/>
    </row>
    <row r="25" spans="1:22" s="45" customFormat="1" ht="49.5" customHeight="1" x14ac:dyDescent="0.2">
      <c r="A25" s="266" t="s">
        <v>307</v>
      </c>
      <c r="B25" s="259" t="s">
        <v>308</v>
      </c>
      <c r="C25" s="260" t="s">
        <v>53</v>
      </c>
      <c r="D25" s="267" t="s">
        <v>309</v>
      </c>
      <c r="E25" s="260" t="s">
        <v>130</v>
      </c>
      <c r="F25" s="294">
        <v>2</v>
      </c>
      <c r="G25" s="259" t="s">
        <v>310</v>
      </c>
      <c r="H25" s="265"/>
      <c r="I25" s="265"/>
      <c r="J25" s="260">
        <v>1</v>
      </c>
      <c r="K25" s="265"/>
      <c r="L25" s="265"/>
      <c r="M25" s="261"/>
      <c r="N25" s="265"/>
      <c r="O25" s="265"/>
      <c r="P25" s="260">
        <v>1</v>
      </c>
      <c r="Q25" s="265"/>
      <c r="R25" s="265"/>
      <c r="S25" s="261"/>
      <c r="T25" s="268"/>
      <c r="U25" s="259"/>
      <c r="V25" s="376"/>
    </row>
    <row r="26" spans="1:22" s="45" customFormat="1" ht="165" customHeight="1" x14ac:dyDescent="0.2">
      <c r="A26" s="66" t="s">
        <v>311</v>
      </c>
      <c r="B26" s="66" t="s">
        <v>312</v>
      </c>
      <c r="C26" s="67" t="s">
        <v>53</v>
      </c>
      <c r="D26" s="66" t="s">
        <v>313</v>
      </c>
      <c r="E26" s="67" t="s">
        <v>24</v>
      </c>
      <c r="F26" s="67">
        <v>12</v>
      </c>
      <c r="G26" s="66" t="s">
        <v>314</v>
      </c>
      <c r="H26" s="260">
        <v>8</v>
      </c>
      <c r="I26" s="260">
        <v>8</v>
      </c>
      <c r="J26" s="260">
        <v>9</v>
      </c>
      <c r="K26" s="260">
        <v>8</v>
      </c>
      <c r="L26" s="260">
        <v>8</v>
      </c>
      <c r="M26" s="260">
        <v>9</v>
      </c>
      <c r="N26" s="260">
        <v>8</v>
      </c>
      <c r="O26" s="260">
        <v>8</v>
      </c>
      <c r="P26" s="260">
        <v>9</v>
      </c>
      <c r="Q26" s="260">
        <v>8</v>
      </c>
      <c r="R26" s="260">
        <v>8</v>
      </c>
      <c r="S26" s="260">
        <v>9</v>
      </c>
      <c r="T26" s="67"/>
      <c r="U26" s="66"/>
      <c r="V26" s="67"/>
    </row>
    <row r="27" spans="1:22" s="45" customFormat="1" ht="165" customHeight="1" x14ac:dyDescent="0.2">
      <c r="A27" s="66" t="s">
        <v>315</v>
      </c>
      <c r="B27" s="66" t="s">
        <v>316</v>
      </c>
      <c r="C27" s="67" t="s">
        <v>53</v>
      </c>
      <c r="D27" s="66" t="s">
        <v>317</v>
      </c>
      <c r="E27" s="67" t="s">
        <v>24</v>
      </c>
      <c r="F27" s="67">
        <v>12</v>
      </c>
      <c r="G27" s="66" t="s">
        <v>318</v>
      </c>
      <c r="H27" s="260">
        <v>1</v>
      </c>
      <c r="I27" s="260">
        <v>1</v>
      </c>
      <c r="J27" s="260">
        <v>1</v>
      </c>
      <c r="K27" s="260">
        <v>1</v>
      </c>
      <c r="L27" s="260">
        <v>1</v>
      </c>
      <c r="M27" s="260">
        <v>1</v>
      </c>
      <c r="N27" s="260">
        <v>1</v>
      </c>
      <c r="O27" s="260">
        <v>1</v>
      </c>
      <c r="P27" s="260">
        <v>1</v>
      </c>
      <c r="Q27" s="260">
        <v>1</v>
      </c>
      <c r="R27" s="260">
        <v>1</v>
      </c>
      <c r="S27" s="260">
        <v>1</v>
      </c>
      <c r="T27" s="67"/>
      <c r="U27" s="66" t="s">
        <v>319</v>
      </c>
      <c r="V27" s="67"/>
    </row>
    <row r="28" spans="1:22" s="45" customFormat="1" ht="84" customHeight="1" x14ac:dyDescent="0.2">
      <c r="A28" s="280" t="s">
        <v>320</v>
      </c>
      <c r="B28" s="280" t="s">
        <v>321</v>
      </c>
      <c r="C28" s="67" t="s">
        <v>53</v>
      </c>
      <c r="D28" s="66" t="s">
        <v>322</v>
      </c>
      <c r="E28" s="67" t="s">
        <v>24</v>
      </c>
      <c r="F28" s="67">
        <v>2</v>
      </c>
      <c r="G28" s="66" t="s">
        <v>1062</v>
      </c>
      <c r="H28" s="67"/>
      <c r="I28" s="67"/>
      <c r="J28" s="67"/>
      <c r="K28" s="67"/>
      <c r="L28" s="67"/>
      <c r="M28" s="67">
        <v>1</v>
      </c>
      <c r="N28" s="67"/>
      <c r="O28" s="67"/>
      <c r="P28" s="67"/>
      <c r="Q28" s="67"/>
      <c r="R28" s="67"/>
      <c r="S28" s="67">
        <v>1</v>
      </c>
      <c r="T28" s="269"/>
      <c r="U28" s="66"/>
      <c r="V28" s="67"/>
    </row>
    <row r="29" spans="1:22" s="45" customFormat="1" ht="56.25" customHeight="1" x14ac:dyDescent="0.2">
      <c r="A29" s="610" t="s">
        <v>323</v>
      </c>
      <c r="B29" s="610" t="s">
        <v>324</v>
      </c>
      <c r="C29" s="623" t="s">
        <v>40</v>
      </c>
      <c r="D29" s="610" t="s">
        <v>325</v>
      </c>
      <c r="E29" s="702" t="s">
        <v>130</v>
      </c>
      <c r="F29" s="602">
        <v>0.9</v>
      </c>
      <c r="G29" s="66" t="s">
        <v>326</v>
      </c>
      <c r="H29" s="67"/>
      <c r="I29" s="67"/>
      <c r="J29" s="104">
        <v>0.9</v>
      </c>
      <c r="K29" s="67"/>
      <c r="L29" s="67"/>
      <c r="M29" s="104">
        <v>0.9</v>
      </c>
      <c r="N29" s="67"/>
      <c r="O29" s="67"/>
      <c r="P29" s="104">
        <v>0.9</v>
      </c>
      <c r="Q29" s="104"/>
      <c r="R29" s="104"/>
      <c r="S29" s="104">
        <v>0.9</v>
      </c>
      <c r="T29" s="302"/>
      <c r="U29" s="607" t="s">
        <v>327</v>
      </c>
      <c r="V29" s="623"/>
    </row>
    <row r="30" spans="1:22" s="45" customFormat="1" ht="48.75" customHeight="1" x14ac:dyDescent="0.2">
      <c r="A30" s="610"/>
      <c r="B30" s="610"/>
      <c r="C30" s="624"/>
      <c r="D30" s="610"/>
      <c r="E30" s="702"/>
      <c r="F30" s="602"/>
      <c r="G30" s="66" t="s">
        <v>328</v>
      </c>
      <c r="H30" s="67"/>
      <c r="I30" s="67"/>
      <c r="J30" s="104">
        <v>0.9</v>
      </c>
      <c r="K30" s="67"/>
      <c r="L30" s="67"/>
      <c r="M30" s="104">
        <v>0.9</v>
      </c>
      <c r="N30" s="67"/>
      <c r="O30" s="67"/>
      <c r="P30" s="104">
        <v>0.9</v>
      </c>
      <c r="Q30" s="104"/>
      <c r="R30" s="104"/>
      <c r="S30" s="104">
        <v>0.9</v>
      </c>
      <c r="T30" s="302"/>
      <c r="U30" s="608"/>
      <c r="V30" s="624"/>
    </row>
    <row r="31" spans="1:22" s="45" customFormat="1" ht="39.75" customHeight="1" x14ac:dyDescent="0.2">
      <c r="A31" s="610"/>
      <c r="B31" s="610"/>
      <c r="C31" s="624"/>
      <c r="D31" s="610"/>
      <c r="E31" s="702"/>
      <c r="F31" s="602"/>
      <c r="G31" s="66" t="s">
        <v>329</v>
      </c>
      <c r="H31" s="67"/>
      <c r="I31" s="67"/>
      <c r="J31" s="104">
        <v>0.9</v>
      </c>
      <c r="K31" s="67"/>
      <c r="L31" s="67"/>
      <c r="M31" s="104">
        <v>0.9</v>
      </c>
      <c r="N31" s="67"/>
      <c r="O31" s="67"/>
      <c r="P31" s="104">
        <v>0.9</v>
      </c>
      <c r="Q31" s="104"/>
      <c r="R31" s="104"/>
      <c r="S31" s="104">
        <v>0.9</v>
      </c>
      <c r="T31" s="302"/>
      <c r="U31" s="608"/>
      <c r="V31" s="624"/>
    </row>
    <row r="32" spans="1:22" s="45" customFormat="1" ht="60.75" customHeight="1" x14ac:dyDescent="0.2">
      <c r="A32" s="610"/>
      <c r="B32" s="610"/>
      <c r="C32" s="625"/>
      <c r="D32" s="610"/>
      <c r="E32" s="702"/>
      <c r="F32" s="602"/>
      <c r="G32" s="66" t="s">
        <v>330</v>
      </c>
      <c r="H32" s="67"/>
      <c r="I32" s="67"/>
      <c r="J32" s="104">
        <v>0.9</v>
      </c>
      <c r="K32" s="67"/>
      <c r="L32" s="67"/>
      <c r="M32" s="104">
        <v>0.9</v>
      </c>
      <c r="N32" s="67"/>
      <c r="O32" s="67"/>
      <c r="P32" s="104">
        <v>0.9</v>
      </c>
      <c r="Q32" s="104"/>
      <c r="R32" s="104"/>
      <c r="S32" s="104">
        <v>0.9</v>
      </c>
      <c r="T32" s="302"/>
      <c r="U32" s="609"/>
      <c r="V32" s="625"/>
    </row>
    <row r="33" spans="1:22" s="45" customFormat="1" ht="71.25" customHeight="1" x14ac:dyDescent="0.2">
      <c r="A33" s="458" t="s">
        <v>331</v>
      </c>
      <c r="B33" s="88" t="s">
        <v>333</v>
      </c>
      <c r="C33" s="282" t="s">
        <v>53</v>
      </c>
      <c r="D33" s="270" t="s">
        <v>334</v>
      </c>
      <c r="E33" s="270" t="s">
        <v>335</v>
      </c>
      <c r="F33" s="293">
        <v>1</v>
      </c>
      <c r="G33" s="88" t="s">
        <v>887</v>
      </c>
      <c r="H33" s="101"/>
      <c r="I33" s="101"/>
      <c r="J33" s="271"/>
      <c r="K33" s="134"/>
      <c r="L33" s="272"/>
      <c r="M33" s="271"/>
      <c r="N33" s="272"/>
      <c r="O33" s="134"/>
      <c r="P33" s="271"/>
      <c r="Q33" s="272"/>
      <c r="R33" s="272"/>
      <c r="S33" s="134">
        <v>1</v>
      </c>
      <c r="T33" s="223"/>
      <c r="U33" s="259" t="s">
        <v>336</v>
      </c>
      <c r="V33" s="264"/>
    </row>
    <row r="34" spans="1:22" s="45" customFormat="1" ht="94.5" customHeight="1" x14ac:dyDescent="0.2">
      <c r="A34" s="623" t="s">
        <v>127</v>
      </c>
      <c r="B34" s="279" t="s">
        <v>128</v>
      </c>
      <c r="C34" s="86" t="s">
        <v>53</v>
      </c>
      <c r="D34" s="279" t="s">
        <v>129</v>
      </c>
      <c r="E34" s="282" t="s">
        <v>130</v>
      </c>
      <c r="F34" s="290">
        <v>1</v>
      </c>
      <c r="G34" s="66" t="s">
        <v>131</v>
      </c>
      <c r="H34" s="67"/>
      <c r="I34" s="101"/>
      <c r="J34" s="101"/>
      <c r="K34" s="334">
        <v>0.5</v>
      </c>
      <c r="L34" s="334">
        <v>0.5</v>
      </c>
      <c r="M34" s="101"/>
      <c r="N34" s="67"/>
      <c r="O34" s="67"/>
      <c r="P34" s="67"/>
      <c r="Q34" s="67"/>
      <c r="R34" s="67"/>
      <c r="S34" s="290"/>
      <c r="T34" s="69"/>
      <c r="U34" s="67"/>
      <c r="V34" s="101"/>
    </row>
    <row r="35" spans="1:22" s="45" customFormat="1" ht="133.5" customHeight="1" x14ac:dyDescent="0.2">
      <c r="A35" s="625"/>
      <c r="B35" s="275" t="s">
        <v>866</v>
      </c>
      <c r="C35" s="483" t="s">
        <v>53</v>
      </c>
      <c r="D35" s="75" t="s">
        <v>867</v>
      </c>
      <c r="E35" s="75" t="s">
        <v>130</v>
      </c>
      <c r="F35" s="103">
        <v>1</v>
      </c>
      <c r="G35" s="102" t="s">
        <v>1059</v>
      </c>
      <c r="H35" s="282"/>
      <c r="I35" s="506"/>
      <c r="J35" s="101"/>
      <c r="K35" s="462"/>
      <c r="L35" s="462"/>
      <c r="M35" s="506"/>
      <c r="N35" s="282"/>
      <c r="O35" s="282"/>
      <c r="P35" s="282"/>
      <c r="Q35" s="282"/>
      <c r="R35" s="282"/>
      <c r="S35" s="290">
        <v>1</v>
      </c>
      <c r="T35" s="314"/>
      <c r="U35" s="565"/>
      <c r="V35" s="101"/>
    </row>
    <row r="36" spans="1:22" ht="102.75" customHeight="1" x14ac:dyDescent="0.25">
      <c r="A36" s="691" t="s">
        <v>1063</v>
      </c>
      <c r="B36" s="693" t="s">
        <v>1064</v>
      </c>
      <c r="C36" s="696" t="s">
        <v>40</v>
      </c>
      <c r="D36" s="716" t="s">
        <v>1065</v>
      </c>
      <c r="E36" s="716" t="s">
        <v>526</v>
      </c>
      <c r="F36" s="717">
        <v>0.8</v>
      </c>
      <c r="G36" s="562" t="s">
        <v>1070</v>
      </c>
      <c r="H36" s="75">
        <v>1</v>
      </c>
      <c r="I36" s="75">
        <v>1</v>
      </c>
      <c r="J36" s="75">
        <v>1</v>
      </c>
      <c r="K36" s="75">
        <v>1</v>
      </c>
      <c r="L36" s="75">
        <v>1</v>
      </c>
      <c r="M36" s="75">
        <v>1</v>
      </c>
      <c r="N36" s="75">
        <v>1</v>
      </c>
      <c r="O36" s="75">
        <v>1</v>
      </c>
      <c r="P36" s="75">
        <v>1</v>
      </c>
      <c r="Q36" s="75">
        <v>1</v>
      </c>
      <c r="R36" s="75">
        <v>1</v>
      </c>
      <c r="S36" s="75">
        <v>1</v>
      </c>
      <c r="T36" s="466"/>
      <c r="U36" s="566"/>
      <c r="V36" s="88"/>
    </row>
    <row r="37" spans="1:22" ht="145.5" customHeight="1" x14ac:dyDescent="0.25">
      <c r="A37" s="692"/>
      <c r="B37" s="694"/>
      <c r="C37" s="697"/>
      <c r="D37" s="694"/>
      <c r="E37" s="694"/>
      <c r="F37" s="718"/>
      <c r="G37" s="562" t="s">
        <v>1072</v>
      </c>
      <c r="H37" s="75">
        <v>1</v>
      </c>
      <c r="I37" s="75">
        <v>1</v>
      </c>
      <c r="J37" s="75">
        <v>1</v>
      </c>
      <c r="K37" s="75">
        <v>1</v>
      </c>
      <c r="L37" s="75">
        <v>1</v>
      </c>
      <c r="M37" s="75">
        <v>1</v>
      </c>
      <c r="N37" s="75">
        <v>1</v>
      </c>
      <c r="O37" s="75">
        <v>1</v>
      </c>
      <c r="P37" s="75">
        <v>1</v>
      </c>
      <c r="Q37" s="75">
        <v>1</v>
      </c>
      <c r="R37" s="75">
        <v>1</v>
      </c>
      <c r="S37" s="75">
        <v>1</v>
      </c>
      <c r="T37" s="466"/>
      <c r="U37" s="566"/>
      <c r="V37" s="88"/>
    </row>
    <row r="38" spans="1:22" ht="144" customHeight="1" x14ac:dyDescent="0.25">
      <c r="A38" s="692"/>
      <c r="B38" s="694"/>
      <c r="C38" s="697"/>
      <c r="D38" s="695"/>
      <c r="E38" s="694"/>
      <c r="F38" s="719"/>
      <c r="G38" s="562" t="s">
        <v>1073</v>
      </c>
      <c r="H38" s="75"/>
      <c r="I38" s="75"/>
      <c r="J38" s="75"/>
      <c r="K38" s="75">
        <v>1</v>
      </c>
      <c r="L38" s="75"/>
      <c r="M38" s="75"/>
      <c r="N38" s="75">
        <v>1</v>
      </c>
      <c r="O38" s="75"/>
      <c r="P38" s="75"/>
      <c r="Q38" s="75">
        <v>1</v>
      </c>
      <c r="R38" s="75"/>
      <c r="S38" s="75"/>
      <c r="T38" s="466"/>
      <c r="U38" s="566"/>
      <c r="V38" s="88"/>
    </row>
    <row r="39" spans="1:22" ht="102.75" customHeight="1" x14ac:dyDescent="0.25">
      <c r="A39" s="692"/>
      <c r="B39" s="695"/>
      <c r="C39" s="698"/>
      <c r="D39" s="547" t="s">
        <v>1066</v>
      </c>
      <c r="E39" s="695"/>
      <c r="F39" s="563">
        <v>1</v>
      </c>
      <c r="G39" s="564" t="s">
        <v>1071</v>
      </c>
      <c r="H39" s="75"/>
      <c r="I39" s="75">
        <v>1</v>
      </c>
      <c r="J39" s="75"/>
      <c r="K39" s="103"/>
      <c r="L39" s="75"/>
      <c r="M39" s="75"/>
      <c r="N39" s="75"/>
      <c r="O39" s="103"/>
      <c r="P39" s="75"/>
      <c r="Q39" s="75"/>
      <c r="R39" s="75"/>
      <c r="S39" s="103"/>
      <c r="T39" s="466"/>
      <c r="U39" s="566"/>
      <c r="V39" s="88"/>
    </row>
    <row r="40" spans="1:22" s="45" customFormat="1" ht="15" x14ac:dyDescent="0.2">
      <c r="A40" s="297"/>
      <c r="B40" s="297"/>
      <c r="C40" s="297"/>
      <c r="D40" s="297"/>
      <c r="E40" s="297"/>
      <c r="F40" s="297"/>
      <c r="G40" s="297"/>
      <c r="H40" s="297"/>
      <c r="I40" s="297"/>
      <c r="J40" s="297"/>
      <c r="K40" s="297"/>
      <c r="L40" s="297"/>
      <c r="M40" s="297"/>
      <c r="N40" s="297"/>
      <c r="O40" s="297"/>
      <c r="P40" s="297"/>
      <c r="Q40" s="297"/>
      <c r="R40" s="297"/>
      <c r="S40" s="297"/>
      <c r="T40" s="301"/>
      <c r="U40" s="297"/>
      <c r="V40" s="297"/>
    </row>
    <row r="41" spans="1:22" s="45" customFormat="1" ht="15" x14ac:dyDescent="0.2">
      <c r="T41" s="222"/>
    </row>
    <row r="42" spans="1:22" s="45" customFormat="1" ht="15" x14ac:dyDescent="0.2"/>
    <row r="43" spans="1:22" s="45" customFormat="1" ht="15" x14ac:dyDescent="0.2"/>
    <row r="44" spans="1:22" s="45" customFormat="1" ht="15" x14ac:dyDescent="0.2"/>
    <row r="45" spans="1:22" s="45" customFormat="1" ht="15" x14ac:dyDescent="0.2"/>
    <row r="46" spans="1:22" s="45" customFormat="1" ht="15" x14ac:dyDescent="0.2"/>
    <row r="47" spans="1:22" s="45" customFormat="1" ht="15" x14ac:dyDescent="0.2">
      <c r="D47" s="627"/>
      <c r="E47" s="627"/>
      <c r="F47" s="627"/>
      <c r="J47" s="123"/>
      <c r="K47" s="123"/>
      <c r="L47" s="123"/>
      <c r="M47" s="123"/>
      <c r="S47" s="627"/>
      <c r="T47" s="627"/>
      <c r="U47" s="627"/>
    </row>
    <row r="48" spans="1:22" s="45" customFormat="1" ht="15" x14ac:dyDescent="0.2">
      <c r="D48" s="628" t="s">
        <v>337</v>
      </c>
      <c r="E48" s="628"/>
      <c r="F48" s="628"/>
      <c r="I48" s="715" t="s">
        <v>133</v>
      </c>
      <c r="J48" s="628"/>
      <c r="K48" s="628"/>
      <c r="L48" s="628"/>
      <c r="M48" s="628"/>
      <c r="N48" s="715"/>
      <c r="P48" s="63"/>
      <c r="R48" s="63"/>
      <c r="S48" s="628" t="s">
        <v>134</v>
      </c>
      <c r="T48" s="628"/>
      <c r="U48" s="628"/>
    </row>
    <row r="49" spans="1:22" s="45" customFormat="1" ht="15" x14ac:dyDescent="0.2">
      <c r="D49" s="626" t="s">
        <v>338</v>
      </c>
      <c r="E49" s="626"/>
      <c r="F49" s="626"/>
      <c r="I49" s="613" t="s">
        <v>136</v>
      </c>
      <c r="J49" s="613"/>
      <c r="K49" s="613"/>
      <c r="L49" s="613"/>
      <c r="M49" s="613"/>
      <c r="N49" s="613"/>
      <c r="S49" s="642" t="s">
        <v>137</v>
      </c>
      <c r="T49" s="642"/>
      <c r="U49" s="642"/>
    </row>
    <row r="50" spans="1:22" s="45" customFormat="1" ht="15" x14ac:dyDescent="0.2"/>
    <row r="51" spans="1:22" x14ac:dyDescent="0.25">
      <c r="A51" s="45"/>
      <c r="B51" s="45"/>
      <c r="C51" s="45"/>
      <c r="D51" s="45"/>
      <c r="E51" s="45"/>
      <c r="F51" s="45"/>
      <c r="G51" s="45"/>
      <c r="H51" s="45"/>
      <c r="I51" s="45"/>
      <c r="J51" s="45"/>
      <c r="K51" s="45"/>
      <c r="L51" s="45"/>
      <c r="M51" s="45"/>
      <c r="N51" s="45"/>
      <c r="O51" s="45"/>
      <c r="P51" s="45"/>
      <c r="Q51" s="45"/>
      <c r="R51" s="45"/>
      <c r="S51" s="45"/>
      <c r="T51" s="45"/>
      <c r="U51" s="45"/>
      <c r="V51" s="45"/>
    </row>
  </sheetData>
  <mergeCells count="56">
    <mergeCell ref="D49:F49"/>
    <mergeCell ref="I49:N49"/>
    <mergeCell ref="S49:U49"/>
    <mergeCell ref="U29:U32"/>
    <mergeCell ref="V29:V32"/>
    <mergeCell ref="F29:F32"/>
    <mergeCell ref="D47:F47"/>
    <mergeCell ref="S47:U47"/>
    <mergeCell ref="D48:F48"/>
    <mergeCell ref="I48:N48"/>
    <mergeCell ref="S48:U48"/>
    <mergeCell ref="E36:E39"/>
    <mergeCell ref="F36:F38"/>
    <mergeCell ref="D36:D38"/>
    <mergeCell ref="A34:A35"/>
    <mergeCell ref="V18:V19"/>
    <mergeCell ref="A18:A19"/>
    <mergeCell ref="B18:B19"/>
    <mergeCell ref="D18:D19"/>
    <mergeCell ref="E18:F18"/>
    <mergeCell ref="U18:U19"/>
    <mergeCell ref="G18:G19"/>
    <mergeCell ref="H18:J18"/>
    <mergeCell ref="K18:M18"/>
    <mergeCell ref="N18:P18"/>
    <mergeCell ref="Q18:S18"/>
    <mergeCell ref="T18:T19"/>
    <mergeCell ref="C18:C19"/>
    <mergeCell ref="A20:A24"/>
    <mergeCell ref="A29:A32"/>
    <mergeCell ref="B29:B32"/>
    <mergeCell ref="D29:D32"/>
    <mergeCell ref="E29:E32"/>
    <mergeCell ref="C29:C32"/>
    <mergeCell ref="K17:L17"/>
    <mergeCell ref="A11:V11"/>
    <mergeCell ref="A12:V12"/>
    <mergeCell ref="B14:V14"/>
    <mergeCell ref="B15:V15"/>
    <mergeCell ref="B16:V16"/>
    <mergeCell ref="A36:A39"/>
    <mergeCell ref="B36:B39"/>
    <mergeCell ref="C36:C39"/>
    <mergeCell ref="K1:L1"/>
    <mergeCell ref="N1:O1"/>
    <mergeCell ref="K2:L2"/>
    <mergeCell ref="N2:O2"/>
    <mergeCell ref="K3:L3"/>
    <mergeCell ref="N3:O3"/>
    <mergeCell ref="N17:O17"/>
    <mergeCell ref="K4:L4"/>
    <mergeCell ref="N4:O4"/>
    <mergeCell ref="K5:L5"/>
    <mergeCell ref="N5:O5"/>
    <mergeCell ref="K6:L6"/>
    <mergeCell ref="N6:O6"/>
  </mergeCells>
  <pageMargins left="0.23622047244094491" right="0.23622047244094491" top="0.39370078740157483" bottom="0.39370078740157483" header="0.31496062992125984" footer="0.31496062992125984"/>
  <pageSetup paperSize="14" scale="30" fitToHeight="0" orientation="landscape" r:id="rId1"/>
  <headerFooter>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978B4-C1D8-47E2-93D3-AAE5CF065BA2}">
  <sheetPr>
    <pageSetUpPr fitToPage="1"/>
  </sheetPr>
  <dimension ref="A2:W96"/>
  <sheetViews>
    <sheetView showGridLines="0" topLeftCell="A7" zoomScale="70" zoomScaleNormal="70" workbookViewId="0">
      <pane ySplit="1" topLeftCell="A32" activePane="bottomLeft" state="frozen"/>
      <selection sqref="A1:V51"/>
      <selection pane="bottomLeft" activeCell="E35" sqref="E35"/>
    </sheetView>
  </sheetViews>
  <sheetFormatPr defaultColWidth="57.42578125" defaultRowHeight="15" x14ac:dyDescent="0.2"/>
  <cols>
    <col min="1" max="1" width="42.42578125" style="53" customWidth="1"/>
    <col min="2" max="2" width="34.42578125" style="45" customWidth="1"/>
    <col min="3" max="3" width="27.28515625" style="53" customWidth="1"/>
    <col min="4" max="4" width="34.140625" style="105" customWidth="1"/>
    <col min="5" max="5" width="12.7109375" style="54" customWidth="1"/>
    <col min="6" max="6" width="23.7109375" style="45" customWidth="1"/>
    <col min="7" max="7" width="13" style="54" customWidth="1"/>
    <col min="8" max="8" width="18.140625" style="55" customWidth="1"/>
    <col min="9" max="11" width="22.28515625" style="45" customWidth="1"/>
    <col min="12" max="12" width="19.7109375" style="45" customWidth="1"/>
    <col min="13" max="13" width="20.7109375" style="45" customWidth="1"/>
    <col min="14" max="14" width="17.85546875" style="45" customWidth="1"/>
    <col min="15" max="15" width="21.28515625" style="45" customWidth="1"/>
    <col min="16" max="16" width="18.28515625" style="45" customWidth="1"/>
    <col min="17" max="17" width="20.7109375" style="45" customWidth="1"/>
    <col min="18" max="18" width="20.140625" style="45" customWidth="1"/>
    <col min="19" max="19" width="18.28515625" style="45" customWidth="1"/>
    <col min="20" max="20" width="20.28515625" style="45" customWidth="1"/>
    <col min="21" max="22" width="23.28515625" style="45" customWidth="1"/>
    <col min="23" max="23" width="49.140625" style="47" customWidth="1"/>
    <col min="24" max="24" width="53" style="45" customWidth="1"/>
    <col min="25" max="16384" width="57.42578125" style="45"/>
  </cols>
  <sheetData>
    <row r="2" spans="1:23" ht="12.75" customHeight="1" x14ac:dyDescent="0.2"/>
    <row r="7" spans="1:23" hidden="1" x14ac:dyDescent="0.2"/>
    <row r="8" spans="1:23" ht="71.25" customHeight="1" x14ac:dyDescent="0.2"/>
    <row r="14" spans="1:23" s="518" customFormat="1" ht="19.5" x14ac:dyDescent="0.25">
      <c r="A14" s="633" t="s">
        <v>2</v>
      </c>
      <c r="B14" s="633"/>
      <c r="C14" s="633"/>
      <c r="D14" s="633"/>
      <c r="E14" s="633"/>
      <c r="F14" s="633"/>
      <c r="G14" s="633"/>
      <c r="H14" s="633"/>
      <c r="I14" s="633"/>
      <c r="J14" s="633"/>
      <c r="K14" s="633"/>
      <c r="L14" s="633"/>
      <c r="M14" s="633"/>
      <c r="N14" s="633"/>
      <c r="O14" s="633"/>
      <c r="P14" s="633"/>
      <c r="Q14" s="633"/>
      <c r="R14" s="633"/>
      <c r="S14" s="633"/>
      <c r="T14" s="633"/>
      <c r="U14" s="633"/>
      <c r="V14" s="633"/>
      <c r="W14" s="633"/>
    </row>
    <row r="15" spans="1:23" s="518" customFormat="1" ht="19.5" x14ac:dyDescent="0.25">
      <c r="A15" s="633" t="s">
        <v>194</v>
      </c>
      <c r="B15" s="633"/>
      <c r="C15" s="633"/>
      <c r="D15" s="633"/>
      <c r="E15" s="633"/>
      <c r="F15" s="633"/>
      <c r="G15" s="633"/>
      <c r="H15" s="633"/>
      <c r="I15" s="633"/>
      <c r="J15" s="633"/>
      <c r="K15" s="633"/>
      <c r="L15" s="633"/>
      <c r="M15" s="633"/>
      <c r="N15" s="633"/>
      <c r="O15" s="633"/>
      <c r="P15" s="633"/>
      <c r="Q15" s="633"/>
      <c r="R15" s="633"/>
      <c r="S15" s="633"/>
      <c r="T15" s="633"/>
      <c r="U15" s="633"/>
      <c r="V15" s="633"/>
      <c r="W15" s="633"/>
    </row>
    <row r="16" spans="1:23" s="518" customFormat="1" ht="19.5" x14ac:dyDescent="0.25">
      <c r="A16" s="633" t="s">
        <v>195</v>
      </c>
      <c r="B16" s="633"/>
      <c r="C16" s="633"/>
      <c r="D16" s="633"/>
      <c r="E16" s="633"/>
      <c r="F16" s="633"/>
      <c r="G16" s="633"/>
      <c r="H16" s="633"/>
      <c r="I16" s="633"/>
      <c r="J16" s="633"/>
      <c r="K16" s="633"/>
      <c r="L16" s="633"/>
      <c r="M16" s="633"/>
      <c r="N16" s="633"/>
      <c r="O16" s="633"/>
      <c r="P16" s="633"/>
      <c r="Q16" s="633"/>
      <c r="R16" s="633"/>
      <c r="S16" s="633"/>
      <c r="T16" s="633"/>
      <c r="U16" s="633"/>
      <c r="V16" s="633"/>
      <c r="W16" s="633"/>
    </row>
    <row r="17" spans="1:23" s="518" customFormat="1" x14ac:dyDescent="0.2">
      <c r="A17" s="522"/>
      <c r="B17" s="522"/>
      <c r="C17" s="522"/>
      <c r="D17" s="523"/>
      <c r="E17" s="522"/>
      <c r="F17" s="522"/>
      <c r="G17" s="524"/>
      <c r="H17" s="522"/>
      <c r="I17" s="522"/>
      <c r="J17" s="522"/>
      <c r="K17" s="522"/>
      <c r="L17" s="522"/>
      <c r="M17" s="522"/>
      <c r="N17" s="522"/>
      <c r="O17" s="522"/>
      <c r="P17" s="522"/>
      <c r="Q17" s="522"/>
      <c r="R17" s="522"/>
      <c r="S17" s="522"/>
      <c r="T17" s="522"/>
      <c r="U17" s="522"/>
      <c r="V17" s="522"/>
      <c r="W17" s="522"/>
    </row>
    <row r="18" spans="1:23" x14ac:dyDescent="0.2">
      <c r="A18" s="64" t="s">
        <v>202</v>
      </c>
      <c r="B18" s="632" t="s">
        <v>339</v>
      </c>
      <c r="C18" s="632"/>
      <c r="D18" s="632"/>
      <c r="E18" s="632"/>
      <c r="F18" s="632"/>
      <c r="G18" s="632"/>
      <c r="H18" s="632"/>
      <c r="I18" s="632"/>
      <c r="J18" s="632"/>
      <c r="K18" s="632"/>
      <c r="L18" s="632"/>
      <c r="M18" s="632"/>
      <c r="N18" s="632"/>
      <c r="O18" s="632"/>
      <c r="P18" s="632"/>
      <c r="Q18" s="632"/>
      <c r="R18" s="632"/>
      <c r="S18" s="632"/>
      <c r="T18" s="632"/>
      <c r="U18" s="632"/>
      <c r="V18" s="632"/>
      <c r="W18" s="632"/>
    </row>
    <row r="19" spans="1:23" x14ac:dyDescent="0.2">
      <c r="A19" s="64" t="s">
        <v>139</v>
      </c>
      <c r="B19" s="632" t="s">
        <v>287</v>
      </c>
      <c r="C19" s="632"/>
      <c r="D19" s="632"/>
      <c r="E19" s="632"/>
      <c r="F19" s="632"/>
      <c r="G19" s="632"/>
      <c r="H19" s="632"/>
      <c r="I19" s="632"/>
      <c r="J19" s="632"/>
      <c r="K19" s="632"/>
      <c r="L19" s="632"/>
      <c r="M19" s="632"/>
      <c r="N19" s="632"/>
      <c r="O19" s="632"/>
      <c r="P19" s="632"/>
      <c r="Q19" s="632"/>
      <c r="R19" s="632"/>
      <c r="S19" s="632"/>
      <c r="T19" s="632"/>
      <c r="U19" s="632"/>
      <c r="V19" s="632"/>
      <c r="W19" s="632"/>
    </row>
    <row r="20" spans="1:23" x14ac:dyDescent="0.2">
      <c r="A20" s="64" t="s">
        <v>141</v>
      </c>
      <c r="B20" s="720" t="s">
        <v>340</v>
      </c>
      <c r="C20" s="721"/>
      <c r="D20" s="721"/>
      <c r="E20" s="721"/>
      <c r="F20" s="721"/>
      <c r="G20" s="721"/>
      <c r="H20" s="721"/>
      <c r="I20" s="721"/>
      <c r="J20" s="721"/>
      <c r="K20" s="721"/>
      <c r="L20" s="721"/>
      <c r="M20" s="721"/>
      <c r="N20" s="721"/>
      <c r="O20" s="721"/>
      <c r="P20" s="721"/>
      <c r="Q20" s="721"/>
      <c r="R20" s="721"/>
      <c r="S20" s="721"/>
      <c r="T20" s="721"/>
      <c r="U20" s="721"/>
      <c r="V20" s="721"/>
      <c r="W20" s="722"/>
    </row>
    <row r="21" spans="1:23" ht="14.25" customHeight="1" x14ac:dyDescent="0.2"/>
    <row r="22" spans="1:23" ht="22.5" customHeight="1" x14ac:dyDescent="0.2">
      <c r="A22" s="629" t="s">
        <v>10</v>
      </c>
      <c r="B22" s="629" t="s">
        <v>15</v>
      </c>
      <c r="C22" s="629" t="s">
        <v>196</v>
      </c>
      <c r="D22" s="629" t="s">
        <v>197</v>
      </c>
      <c r="E22" s="611" t="s">
        <v>198</v>
      </c>
      <c r="F22" s="629" t="s">
        <v>199</v>
      </c>
      <c r="G22" s="629" t="s">
        <v>109</v>
      </c>
      <c r="H22" s="629" t="s">
        <v>200</v>
      </c>
      <c r="I22" s="635" t="s">
        <v>16</v>
      </c>
      <c r="J22" s="635"/>
      <c r="K22" s="635"/>
      <c r="L22" s="635" t="s">
        <v>17</v>
      </c>
      <c r="M22" s="635"/>
      <c r="N22" s="635"/>
      <c r="O22" s="635" t="s">
        <v>18</v>
      </c>
      <c r="P22" s="635"/>
      <c r="Q22" s="635"/>
      <c r="R22" s="635" t="s">
        <v>19</v>
      </c>
      <c r="S22" s="635"/>
      <c r="T22" s="635"/>
      <c r="U22" s="629" t="s">
        <v>20</v>
      </c>
      <c r="V22" s="629" t="s">
        <v>341</v>
      </c>
      <c r="W22" s="629" t="s">
        <v>205</v>
      </c>
    </row>
    <row r="23" spans="1:23" s="65" customFormat="1" ht="22.5" customHeight="1" x14ac:dyDescent="0.25">
      <c r="A23" s="611"/>
      <c r="B23" s="611"/>
      <c r="C23" s="611"/>
      <c r="D23" s="611"/>
      <c r="E23" s="644"/>
      <c r="F23" s="611"/>
      <c r="G23" s="611"/>
      <c r="H23" s="611"/>
      <c r="I23" s="118" t="s">
        <v>25</v>
      </c>
      <c r="J23" s="118" t="s">
        <v>26</v>
      </c>
      <c r="K23" s="118" t="s">
        <v>27</v>
      </c>
      <c r="L23" s="118" t="s">
        <v>28</v>
      </c>
      <c r="M23" s="118" t="s">
        <v>29</v>
      </c>
      <c r="N23" s="118" t="s">
        <v>30</v>
      </c>
      <c r="O23" s="118" t="s">
        <v>31</v>
      </c>
      <c r="P23" s="118" t="s">
        <v>32</v>
      </c>
      <c r="Q23" s="118" t="s">
        <v>33</v>
      </c>
      <c r="R23" s="118" t="s">
        <v>34</v>
      </c>
      <c r="S23" s="118" t="s">
        <v>35</v>
      </c>
      <c r="T23" s="118" t="s">
        <v>36</v>
      </c>
      <c r="U23" s="611"/>
      <c r="V23" s="611"/>
      <c r="W23" s="611"/>
    </row>
    <row r="24" spans="1:23" s="89" customFormat="1" ht="70.5" customHeight="1" x14ac:dyDescent="0.2">
      <c r="A24" s="723" t="s">
        <v>289</v>
      </c>
      <c r="B24" s="726" t="s">
        <v>296</v>
      </c>
      <c r="C24" s="238" t="s">
        <v>342</v>
      </c>
      <c r="D24" s="344" t="s">
        <v>343</v>
      </c>
      <c r="E24" s="67" t="s">
        <v>344</v>
      </c>
      <c r="F24" s="225" t="s">
        <v>345</v>
      </c>
      <c r="G24" s="345">
        <v>1</v>
      </c>
      <c r="H24" s="346">
        <v>500000</v>
      </c>
      <c r="I24" s="226"/>
      <c r="J24" s="336">
        <v>50000</v>
      </c>
      <c r="L24" s="337"/>
      <c r="M24" s="337"/>
      <c r="N24" s="336">
        <f>+H24-J24</f>
        <v>450000</v>
      </c>
      <c r="O24" s="337"/>
      <c r="P24" s="337"/>
      <c r="Q24" s="336"/>
      <c r="R24" s="342"/>
      <c r="S24" s="337"/>
      <c r="T24" s="336"/>
      <c r="U24" s="336">
        <f>SUM(I24:T24)</f>
        <v>500000</v>
      </c>
      <c r="V24" s="255" t="s">
        <v>346</v>
      </c>
      <c r="W24" s="239"/>
    </row>
    <row r="25" spans="1:23" s="89" customFormat="1" ht="70.5" customHeight="1" x14ac:dyDescent="0.2">
      <c r="A25" s="724"/>
      <c r="B25" s="727"/>
      <c r="C25" s="238" t="s">
        <v>342</v>
      </c>
      <c r="D25" s="344" t="s">
        <v>347</v>
      </c>
      <c r="E25" s="345" t="s">
        <v>348</v>
      </c>
      <c r="F25" s="225" t="s">
        <v>345</v>
      </c>
      <c r="G25" s="345">
        <v>1</v>
      </c>
      <c r="H25" s="346">
        <v>80000</v>
      </c>
      <c r="I25" s="337"/>
      <c r="J25" s="337"/>
      <c r="K25" s="336">
        <v>33948</v>
      </c>
      <c r="L25" s="337"/>
      <c r="M25" s="337"/>
      <c r="N25" s="336"/>
      <c r="O25" s="337"/>
      <c r="P25" s="337"/>
      <c r="Q25" s="352"/>
      <c r="R25" s="377"/>
      <c r="S25" s="340">
        <f>+H25-K25</f>
        <v>46052</v>
      </c>
      <c r="T25" s="336"/>
      <c r="U25" s="336">
        <f t="shared" ref="U25:U49" si="0">SUM(I25:T25)</f>
        <v>80000</v>
      </c>
      <c r="V25" s="255" t="s">
        <v>346</v>
      </c>
      <c r="W25" s="239"/>
    </row>
    <row r="26" spans="1:23" s="89" customFormat="1" ht="70.5" customHeight="1" x14ac:dyDescent="0.2">
      <c r="A26" s="724"/>
      <c r="B26" s="727"/>
      <c r="C26" s="238" t="s">
        <v>342</v>
      </c>
      <c r="D26" s="344" t="s">
        <v>349</v>
      </c>
      <c r="E26" s="67" t="s">
        <v>350</v>
      </c>
      <c r="F26" s="225" t="s">
        <v>345</v>
      </c>
      <c r="G26" s="345">
        <v>1</v>
      </c>
      <c r="H26" s="346">
        <v>100000</v>
      </c>
      <c r="I26" s="337"/>
      <c r="J26" s="337"/>
      <c r="K26" s="336"/>
      <c r="L26" s="337"/>
      <c r="M26" s="337"/>
      <c r="N26" s="336"/>
      <c r="O26" s="337"/>
      <c r="P26" s="337"/>
      <c r="Q26" s="352"/>
      <c r="R26" s="377"/>
      <c r="S26" s="340">
        <v>100000</v>
      </c>
      <c r="T26" s="336"/>
      <c r="U26" s="336">
        <f t="shared" si="0"/>
        <v>100000</v>
      </c>
      <c r="V26" s="255" t="s">
        <v>346</v>
      </c>
      <c r="W26" s="239"/>
    </row>
    <row r="27" spans="1:23" s="89" customFormat="1" ht="70.5" customHeight="1" x14ac:dyDescent="0.2">
      <c r="A27" s="724"/>
      <c r="B27" s="728"/>
      <c r="C27" s="238" t="s">
        <v>342</v>
      </c>
      <c r="D27" s="344" t="s">
        <v>351</v>
      </c>
      <c r="E27" s="67" t="s">
        <v>352</v>
      </c>
      <c r="F27" s="225" t="s">
        <v>353</v>
      </c>
      <c r="G27" s="13" t="s">
        <v>190</v>
      </c>
      <c r="H27" s="346">
        <v>300000</v>
      </c>
      <c r="I27" s="337"/>
      <c r="J27" s="337"/>
      <c r="K27" s="339"/>
      <c r="L27" s="337"/>
      <c r="M27" s="337"/>
      <c r="N27" s="336">
        <v>300000</v>
      </c>
      <c r="O27" s="337"/>
      <c r="P27" s="337"/>
      <c r="Q27" s="336"/>
      <c r="R27" s="343"/>
      <c r="S27" s="337"/>
      <c r="T27" s="336"/>
      <c r="U27" s="336">
        <f t="shared" si="0"/>
        <v>300000</v>
      </c>
      <c r="V27" s="255" t="s">
        <v>346</v>
      </c>
      <c r="W27" s="239"/>
    </row>
    <row r="28" spans="1:23" s="89" customFormat="1" ht="64.5" customHeight="1" x14ac:dyDescent="0.2">
      <c r="A28" s="724"/>
      <c r="B28" s="726" t="s">
        <v>299</v>
      </c>
      <c r="C28" s="238" t="s">
        <v>342</v>
      </c>
      <c r="D28" s="344" t="s">
        <v>354</v>
      </c>
      <c r="E28" s="345" t="s">
        <v>352</v>
      </c>
      <c r="F28" s="225" t="s">
        <v>345</v>
      </c>
      <c r="G28" s="345">
        <v>1</v>
      </c>
      <c r="H28" s="346">
        <v>390000</v>
      </c>
      <c r="I28" s="226"/>
      <c r="J28" s="349">
        <v>390000</v>
      </c>
      <c r="K28" s="101"/>
      <c r="L28" s="340"/>
      <c r="M28" s="337"/>
      <c r="N28" s="336"/>
      <c r="O28" s="337"/>
      <c r="P28" s="337"/>
      <c r="Q28" s="336"/>
      <c r="R28" s="337"/>
      <c r="S28" s="337"/>
      <c r="T28" s="336"/>
      <c r="U28" s="336">
        <f t="shared" si="0"/>
        <v>390000</v>
      </c>
      <c r="V28" s="255" t="s">
        <v>346</v>
      </c>
      <c r="W28" s="239"/>
    </row>
    <row r="29" spans="1:23" s="89" customFormat="1" ht="44.25" customHeight="1" x14ac:dyDescent="0.2">
      <c r="A29" s="724"/>
      <c r="B29" s="727"/>
      <c r="C29" s="238" t="s">
        <v>342</v>
      </c>
      <c r="D29" s="344" t="s">
        <v>355</v>
      </c>
      <c r="E29" s="67" t="s">
        <v>352</v>
      </c>
      <c r="F29" s="225" t="s">
        <v>345</v>
      </c>
      <c r="G29" s="345">
        <v>1</v>
      </c>
      <c r="H29" s="346">
        <v>500000</v>
      </c>
      <c r="I29" s="337"/>
      <c r="J29" s="341"/>
      <c r="K29" s="377"/>
      <c r="L29" s="350">
        <v>500000</v>
      </c>
      <c r="M29" s="337"/>
      <c r="N29" s="336"/>
      <c r="O29" s="337"/>
      <c r="P29" s="337"/>
      <c r="Q29" s="336"/>
      <c r="R29" s="337"/>
      <c r="S29" s="337"/>
      <c r="T29" s="336"/>
      <c r="U29" s="336">
        <f t="shared" si="0"/>
        <v>500000</v>
      </c>
      <c r="V29" s="255" t="s">
        <v>346</v>
      </c>
      <c r="W29" s="239"/>
    </row>
    <row r="30" spans="1:23" s="89" customFormat="1" ht="59.25" customHeight="1" x14ac:dyDescent="0.2">
      <c r="A30" s="724"/>
      <c r="B30" s="728"/>
      <c r="C30" s="238" t="s">
        <v>342</v>
      </c>
      <c r="D30" s="344" t="s">
        <v>356</v>
      </c>
      <c r="E30" s="67" t="s">
        <v>352</v>
      </c>
      <c r="F30" s="225" t="s">
        <v>345</v>
      </c>
      <c r="G30" s="345">
        <v>1</v>
      </c>
      <c r="H30" s="346">
        <v>106200</v>
      </c>
      <c r="I30" s="226"/>
      <c r="J30" s="337"/>
      <c r="L30" s="337"/>
      <c r="M30" s="337"/>
      <c r="N30" s="336"/>
      <c r="O30" s="337"/>
      <c r="P30" s="337"/>
      <c r="Q30" s="336"/>
      <c r="R30" s="337"/>
      <c r="S30" s="351">
        <v>106200</v>
      </c>
      <c r="T30" s="336"/>
      <c r="U30" s="336">
        <f t="shared" si="0"/>
        <v>106200</v>
      </c>
      <c r="V30" s="255" t="s">
        <v>346</v>
      </c>
      <c r="W30" s="239"/>
    </row>
    <row r="31" spans="1:23" s="89" customFormat="1" ht="60" customHeight="1" x14ac:dyDescent="0.2">
      <c r="A31" s="725"/>
      <c r="B31" s="254" t="s">
        <v>306</v>
      </c>
      <c r="C31" s="238" t="s">
        <v>342</v>
      </c>
      <c r="D31" s="344" t="s">
        <v>357</v>
      </c>
      <c r="E31" s="67" t="s">
        <v>350</v>
      </c>
      <c r="F31" s="225" t="s">
        <v>345</v>
      </c>
      <c r="G31" s="345">
        <v>1</v>
      </c>
      <c r="H31" s="346">
        <v>2000000</v>
      </c>
      <c r="I31" s="226"/>
      <c r="J31" s="226"/>
      <c r="K31" s="226">
        <v>327353.59999999998</v>
      </c>
      <c r="L31" s="337"/>
      <c r="M31" s="337"/>
      <c r="N31" s="337"/>
      <c r="O31" s="337">
        <f>+H31-K31</f>
        <v>1672646.4</v>
      </c>
      <c r="P31" s="337"/>
      <c r="R31" s="337"/>
      <c r="S31" s="337"/>
      <c r="T31" s="336"/>
      <c r="U31" s="336">
        <f t="shared" si="0"/>
        <v>2000000</v>
      </c>
      <c r="V31" s="255" t="s">
        <v>346</v>
      </c>
      <c r="W31" s="338"/>
    </row>
    <row r="32" spans="1:23" s="89" customFormat="1" ht="58.5" customHeight="1" x14ac:dyDescent="0.2">
      <c r="A32" s="729" t="s">
        <v>358</v>
      </c>
      <c r="B32" s="732" t="s">
        <v>359</v>
      </c>
      <c r="C32" s="238" t="s">
        <v>342</v>
      </c>
      <c r="D32" s="344" t="s">
        <v>360</v>
      </c>
      <c r="E32" s="86" t="s">
        <v>361</v>
      </c>
      <c r="F32" s="225" t="s">
        <v>362</v>
      </c>
      <c r="G32" s="13" t="s">
        <v>190</v>
      </c>
      <c r="H32" s="348">
        <v>420125</v>
      </c>
      <c r="I32" s="226"/>
      <c r="J32" s="337">
        <v>19900</v>
      </c>
      <c r="K32" s="336"/>
      <c r="L32" s="337"/>
      <c r="M32" s="337"/>
      <c r="N32" s="337"/>
      <c r="O32" s="337"/>
      <c r="P32" s="337"/>
      <c r="Q32" s="337"/>
      <c r="R32" s="337">
        <v>400225</v>
      </c>
      <c r="S32" s="337"/>
      <c r="T32" s="337"/>
      <c r="U32" s="336">
        <f t="shared" si="0"/>
        <v>420125</v>
      </c>
      <c r="V32" s="255" t="s">
        <v>346</v>
      </c>
      <c r="W32" s="232"/>
    </row>
    <row r="33" spans="1:23" s="89" customFormat="1" ht="58.5" customHeight="1" x14ac:dyDescent="0.2">
      <c r="A33" s="730"/>
      <c r="B33" s="730"/>
      <c r="C33" s="238" t="s">
        <v>342</v>
      </c>
      <c r="D33" s="344" t="s">
        <v>363</v>
      </c>
      <c r="E33" s="86" t="s">
        <v>364</v>
      </c>
      <c r="F33" s="225" t="s">
        <v>362</v>
      </c>
      <c r="G33" s="13" t="s">
        <v>190</v>
      </c>
      <c r="H33" s="223">
        <v>40000</v>
      </c>
      <c r="I33" s="273"/>
      <c r="J33" s="337">
        <v>40000</v>
      </c>
      <c r="K33" s="336"/>
      <c r="L33" s="337"/>
      <c r="M33" s="337"/>
      <c r="N33" s="337"/>
      <c r="O33" s="337"/>
      <c r="P33" s="337"/>
      <c r="Q33" s="337"/>
      <c r="R33" s="337"/>
      <c r="S33" s="337"/>
      <c r="T33" s="337"/>
      <c r="U33" s="336">
        <f>SUM(I33:T33)</f>
        <v>40000</v>
      </c>
      <c r="V33" s="255" t="s">
        <v>346</v>
      </c>
      <c r="W33" s="232"/>
    </row>
    <row r="34" spans="1:23" s="89" customFormat="1" ht="44.25" customHeight="1" x14ac:dyDescent="0.2">
      <c r="A34" s="730"/>
      <c r="B34" s="730"/>
      <c r="C34" s="238" t="s">
        <v>342</v>
      </c>
      <c r="D34" s="344" t="s">
        <v>365</v>
      </c>
      <c r="E34" s="86"/>
      <c r="F34" s="225"/>
      <c r="G34" s="13" t="s">
        <v>190</v>
      </c>
      <c r="H34" s="223">
        <v>18964876.079999998</v>
      </c>
      <c r="I34" s="340"/>
      <c r="J34" s="337">
        <f>+H34</f>
        <v>18964876.079999998</v>
      </c>
      <c r="K34" s="336"/>
      <c r="L34" s="337"/>
      <c r="M34" s="337"/>
      <c r="N34" s="337"/>
      <c r="O34" s="337"/>
      <c r="P34" s="337"/>
      <c r="Q34" s="337"/>
      <c r="R34" s="337"/>
      <c r="S34" s="337"/>
      <c r="T34" s="337"/>
      <c r="U34" s="336">
        <f t="shared" si="0"/>
        <v>18964876.079999998</v>
      </c>
      <c r="V34" s="255" t="s">
        <v>346</v>
      </c>
      <c r="W34" s="232"/>
    </row>
    <row r="35" spans="1:23" s="89" customFormat="1" ht="44.25" customHeight="1" x14ac:dyDescent="0.2">
      <c r="A35" s="730"/>
      <c r="B35" s="730"/>
      <c r="C35" s="238" t="s">
        <v>342</v>
      </c>
      <c r="D35" s="344" t="s">
        <v>366</v>
      </c>
      <c r="E35" s="86" t="s">
        <v>1103</v>
      </c>
      <c r="F35" s="225" t="s">
        <v>345</v>
      </c>
      <c r="G35" s="13" t="s">
        <v>190</v>
      </c>
      <c r="H35" s="347">
        <v>1200000</v>
      </c>
      <c r="I35" s="226"/>
      <c r="J35" s="337">
        <f>+H35</f>
        <v>1200000</v>
      </c>
      <c r="K35" s="336"/>
      <c r="L35" s="337"/>
      <c r="M35" s="342"/>
      <c r="N35" s="337"/>
      <c r="O35" s="337"/>
      <c r="P35" s="337"/>
      <c r="Q35" s="337"/>
      <c r="R35" s="337"/>
      <c r="S35" s="337"/>
      <c r="T35" s="337"/>
      <c r="U35" s="336">
        <f t="shared" si="0"/>
        <v>1200000</v>
      </c>
      <c r="V35" s="255" t="s">
        <v>346</v>
      </c>
      <c r="W35" s="232"/>
    </row>
    <row r="36" spans="1:23" s="89" customFormat="1" ht="44.25" customHeight="1" x14ac:dyDescent="0.2">
      <c r="A36" s="730"/>
      <c r="B36" s="730"/>
      <c r="C36" s="238" t="s">
        <v>342</v>
      </c>
      <c r="D36" s="344" t="s">
        <v>367</v>
      </c>
      <c r="E36" s="378" t="s">
        <v>368</v>
      </c>
      <c r="F36" s="239" t="s">
        <v>362</v>
      </c>
      <c r="G36" s="13" t="s">
        <v>190</v>
      </c>
      <c r="H36" s="223">
        <v>60000</v>
      </c>
      <c r="I36" s="223"/>
      <c r="J36" s="337"/>
      <c r="K36" s="336"/>
      <c r="L36" s="341">
        <v>60000</v>
      </c>
      <c r="M36" s="377"/>
      <c r="N36" s="340"/>
      <c r="O36" s="337"/>
      <c r="P36" s="337"/>
      <c r="Q36" s="337"/>
      <c r="R36" s="337"/>
      <c r="S36" s="337"/>
      <c r="T36" s="337"/>
      <c r="U36" s="336">
        <f t="shared" si="0"/>
        <v>60000</v>
      </c>
      <c r="V36" s="255" t="s">
        <v>346</v>
      </c>
      <c r="W36" s="232"/>
    </row>
    <row r="37" spans="1:23" s="89" customFormat="1" ht="44.25" customHeight="1" x14ac:dyDescent="0.2">
      <c r="A37" s="730"/>
      <c r="B37" s="730"/>
      <c r="C37" s="238" t="s">
        <v>342</v>
      </c>
      <c r="D37" s="344" t="s">
        <v>369</v>
      </c>
      <c r="E37" s="378" t="s">
        <v>368</v>
      </c>
      <c r="F37" s="239" t="s">
        <v>362</v>
      </c>
      <c r="G37" s="13" t="s">
        <v>190</v>
      </c>
      <c r="H37" s="223">
        <v>20000</v>
      </c>
      <c r="I37" s="223"/>
      <c r="J37" s="337"/>
      <c r="K37" s="336"/>
      <c r="L37" s="341">
        <v>20000</v>
      </c>
      <c r="M37" s="377"/>
      <c r="N37" s="340"/>
      <c r="O37" s="337"/>
      <c r="P37" s="337"/>
      <c r="Q37" s="337"/>
      <c r="R37" s="337"/>
      <c r="S37" s="337"/>
      <c r="T37" s="337"/>
      <c r="U37" s="336">
        <f t="shared" si="0"/>
        <v>20000</v>
      </c>
      <c r="V37" s="255" t="s">
        <v>346</v>
      </c>
      <c r="W37" s="232"/>
    </row>
    <row r="38" spans="1:23" s="89" customFormat="1" ht="69" customHeight="1" x14ac:dyDescent="0.2">
      <c r="A38" s="730"/>
      <c r="B38" s="730"/>
      <c r="C38" s="238" t="s">
        <v>342</v>
      </c>
      <c r="D38" s="344" t="s">
        <v>370</v>
      </c>
      <c r="E38" s="67" t="s">
        <v>371</v>
      </c>
      <c r="F38" s="225" t="s">
        <v>345</v>
      </c>
      <c r="G38" s="345">
        <v>1</v>
      </c>
      <c r="H38" s="223">
        <v>100000</v>
      </c>
      <c r="I38" s="223"/>
      <c r="J38" s="337"/>
      <c r="K38" s="336">
        <v>20760.5</v>
      </c>
      <c r="L38" s="341">
        <f>+H38-K38</f>
        <v>79239.5</v>
      </c>
      <c r="M38" s="377"/>
      <c r="N38" s="340"/>
      <c r="O38" s="337"/>
      <c r="P38" s="337"/>
      <c r="Q38" s="337"/>
      <c r="R38" s="337"/>
      <c r="S38" s="337"/>
      <c r="T38" s="337"/>
      <c r="U38" s="336">
        <f t="shared" si="0"/>
        <v>100000</v>
      </c>
      <c r="V38" s="255" t="s">
        <v>346</v>
      </c>
      <c r="W38" s="232"/>
    </row>
    <row r="39" spans="1:23" s="89" customFormat="1" ht="44.25" customHeight="1" x14ac:dyDescent="0.2">
      <c r="A39" s="730"/>
      <c r="B39" s="730"/>
      <c r="C39" s="238" t="s">
        <v>342</v>
      </c>
      <c r="D39" s="344" t="s">
        <v>372</v>
      </c>
      <c r="E39" s="67" t="s">
        <v>368</v>
      </c>
      <c r="F39" s="225" t="s">
        <v>362</v>
      </c>
      <c r="G39" s="13" t="s">
        <v>190</v>
      </c>
      <c r="H39" s="346">
        <v>100000</v>
      </c>
      <c r="I39" s="226"/>
      <c r="J39" s="337"/>
      <c r="K39" s="336"/>
      <c r="L39" s="337"/>
      <c r="M39" s="343">
        <v>100000</v>
      </c>
      <c r="N39" s="337"/>
      <c r="O39" s="337"/>
      <c r="P39" s="337"/>
      <c r="Q39" s="337"/>
      <c r="R39" s="337"/>
      <c r="S39" s="337"/>
      <c r="T39" s="337"/>
      <c r="U39" s="336">
        <f t="shared" si="0"/>
        <v>100000</v>
      </c>
      <c r="V39" s="255" t="s">
        <v>346</v>
      </c>
      <c r="W39" s="232"/>
    </row>
    <row r="40" spans="1:23" s="89" customFormat="1" ht="44.25" customHeight="1" x14ac:dyDescent="0.2">
      <c r="A40" s="730"/>
      <c r="B40" s="730"/>
      <c r="C40" s="238" t="s">
        <v>342</v>
      </c>
      <c r="D40" s="344" t="s">
        <v>373</v>
      </c>
      <c r="E40" s="86" t="s">
        <v>374</v>
      </c>
      <c r="F40" s="225" t="s">
        <v>362</v>
      </c>
      <c r="G40" s="13" t="s">
        <v>190</v>
      </c>
      <c r="H40" s="346">
        <f>420000+75400</f>
        <v>495400</v>
      </c>
      <c r="I40" s="226"/>
      <c r="J40" s="337">
        <v>75400</v>
      </c>
      <c r="K40" s="336"/>
      <c r="L40" s="337"/>
      <c r="M40" s="337"/>
      <c r="N40" s="337"/>
      <c r="O40" s="337"/>
      <c r="P40" s="337"/>
      <c r="Q40" s="337"/>
      <c r="R40" s="337">
        <v>420000</v>
      </c>
      <c r="T40" s="337"/>
      <c r="U40" s="336">
        <f t="shared" si="0"/>
        <v>495400</v>
      </c>
      <c r="V40" s="255" t="s">
        <v>346</v>
      </c>
      <c r="W40" s="232"/>
    </row>
    <row r="41" spans="1:23" s="89" customFormat="1" ht="44.25" customHeight="1" x14ac:dyDescent="0.2">
      <c r="A41" s="730"/>
      <c r="B41" s="730"/>
      <c r="C41" s="238" t="s">
        <v>342</v>
      </c>
      <c r="D41" s="344" t="s">
        <v>375</v>
      </c>
      <c r="E41" s="86"/>
      <c r="F41" s="225" t="s">
        <v>362</v>
      </c>
      <c r="G41" s="13" t="s">
        <v>190</v>
      </c>
      <c r="H41" s="346">
        <v>25000</v>
      </c>
      <c r="I41" s="226"/>
      <c r="J41" s="337">
        <v>25000</v>
      </c>
      <c r="K41" s="336"/>
      <c r="L41" s="337"/>
      <c r="M41" s="337"/>
      <c r="N41" s="337"/>
      <c r="O41" s="337"/>
      <c r="P41" s="337"/>
      <c r="Q41" s="337"/>
      <c r="R41" s="337"/>
      <c r="S41" s="337"/>
      <c r="T41" s="337"/>
      <c r="U41" s="336">
        <f t="shared" si="0"/>
        <v>25000</v>
      </c>
      <c r="V41" s="255" t="s">
        <v>346</v>
      </c>
      <c r="W41" s="232"/>
    </row>
    <row r="42" spans="1:23" s="89" customFormat="1" ht="44.25" customHeight="1" x14ac:dyDescent="0.2">
      <c r="A42" s="730"/>
      <c r="B42" s="730"/>
      <c r="C42" s="238" t="s">
        <v>342</v>
      </c>
      <c r="D42" s="344" t="s">
        <v>376</v>
      </c>
      <c r="E42" s="86" t="s">
        <v>377</v>
      </c>
      <c r="F42" s="225" t="s">
        <v>362</v>
      </c>
      <c r="G42" s="13" t="s">
        <v>190</v>
      </c>
      <c r="H42" s="346">
        <f>231500+27500</f>
        <v>259000</v>
      </c>
      <c r="I42" s="226"/>
      <c r="J42" s="337">
        <v>27500</v>
      </c>
      <c r="K42" s="336"/>
      <c r="L42" s="337"/>
      <c r="M42" s="337"/>
      <c r="N42" s="337"/>
      <c r="O42" s="337"/>
      <c r="P42" s="337"/>
      <c r="Q42" s="337"/>
      <c r="R42" s="337">
        <v>231500</v>
      </c>
      <c r="S42" s="337"/>
      <c r="T42" s="337"/>
      <c r="U42" s="336">
        <f t="shared" si="0"/>
        <v>259000</v>
      </c>
      <c r="V42" s="255" t="s">
        <v>346</v>
      </c>
      <c r="W42" s="232"/>
    </row>
    <row r="43" spans="1:23" s="89" customFormat="1" ht="64.5" customHeight="1" x14ac:dyDescent="0.2">
      <c r="A43" s="730"/>
      <c r="B43" s="730"/>
      <c r="C43" s="238" t="s">
        <v>342</v>
      </c>
      <c r="D43" s="344" t="s">
        <v>378</v>
      </c>
      <c r="E43" s="86" t="s">
        <v>379</v>
      </c>
      <c r="F43" s="225" t="s">
        <v>362</v>
      </c>
      <c r="G43" s="13" t="s">
        <v>190</v>
      </c>
      <c r="H43" s="346">
        <v>2000000</v>
      </c>
      <c r="I43" s="226"/>
      <c r="J43" s="337">
        <v>500000</v>
      </c>
      <c r="K43" s="336"/>
      <c r="L43" s="337"/>
      <c r="M43" s="337"/>
      <c r="N43" s="337">
        <f>+H43-J43</f>
        <v>1500000</v>
      </c>
      <c r="O43" s="337"/>
      <c r="P43" s="337"/>
      <c r="Q43" s="337"/>
      <c r="R43" s="337"/>
      <c r="S43" s="337"/>
      <c r="T43" s="337"/>
      <c r="U43" s="336">
        <f t="shared" si="0"/>
        <v>2000000</v>
      </c>
      <c r="V43" s="255" t="s">
        <v>346</v>
      </c>
      <c r="W43" s="232"/>
    </row>
    <row r="44" spans="1:23" s="89" customFormat="1" ht="44.25" customHeight="1" x14ac:dyDescent="0.2">
      <c r="A44" s="730"/>
      <c r="B44" s="730"/>
      <c r="C44" s="238" t="s">
        <v>342</v>
      </c>
      <c r="D44" s="344" t="s">
        <v>380</v>
      </c>
      <c r="E44" s="67" t="s">
        <v>368</v>
      </c>
      <c r="F44" s="225" t="s">
        <v>362</v>
      </c>
      <c r="G44" s="13" t="s">
        <v>190</v>
      </c>
      <c r="H44" s="346">
        <v>500000</v>
      </c>
      <c r="I44" s="226"/>
      <c r="J44" s="337"/>
      <c r="K44" s="336"/>
      <c r="L44" s="337"/>
      <c r="M44" s="342">
        <v>500000</v>
      </c>
      <c r="N44" s="337"/>
      <c r="O44" s="337"/>
      <c r="P44" s="337"/>
      <c r="Q44" s="337"/>
      <c r="R44" s="337"/>
      <c r="S44" s="337"/>
      <c r="T44" s="337"/>
      <c r="U44" s="336">
        <f t="shared" si="0"/>
        <v>500000</v>
      </c>
      <c r="V44" s="255" t="s">
        <v>346</v>
      </c>
      <c r="W44" s="232"/>
    </row>
    <row r="45" spans="1:23" s="89" customFormat="1" ht="44.25" customHeight="1" x14ac:dyDescent="0.2">
      <c r="A45" s="730"/>
      <c r="B45" s="730"/>
      <c r="C45" s="224" t="s">
        <v>342</v>
      </c>
      <c r="D45" s="344" t="s">
        <v>381</v>
      </c>
      <c r="E45" s="67" t="s">
        <v>382</v>
      </c>
      <c r="F45" s="225" t="s">
        <v>362</v>
      </c>
      <c r="G45" s="13" t="s">
        <v>190</v>
      </c>
      <c r="H45" s="346">
        <v>90000</v>
      </c>
      <c r="I45" s="337"/>
      <c r="J45" s="337"/>
      <c r="K45" s="336"/>
      <c r="L45" s="341"/>
      <c r="M45" s="377"/>
      <c r="N45" s="340"/>
      <c r="O45" s="337">
        <v>90000</v>
      </c>
      <c r="P45" s="337"/>
      <c r="Q45" s="337"/>
      <c r="R45" s="337"/>
      <c r="S45" s="337"/>
      <c r="T45" s="337"/>
      <c r="U45" s="336">
        <f t="shared" si="0"/>
        <v>90000</v>
      </c>
      <c r="V45" s="255" t="s">
        <v>346</v>
      </c>
      <c r="W45" s="232"/>
    </row>
    <row r="46" spans="1:23" s="89" customFormat="1" ht="44.25" customHeight="1" x14ac:dyDescent="0.2">
      <c r="A46" s="730"/>
      <c r="B46" s="730"/>
      <c r="C46" s="224" t="s">
        <v>342</v>
      </c>
      <c r="D46" s="344" t="s">
        <v>383</v>
      </c>
      <c r="E46" s="67" t="s">
        <v>382</v>
      </c>
      <c r="F46" s="225" t="s">
        <v>362</v>
      </c>
      <c r="G46" s="13" t="s">
        <v>190</v>
      </c>
      <c r="H46" s="346">
        <v>40000</v>
      </c>
      <c r="I46" s="337"/>
      <c r="J46" s="337"/>
      <c r="K46" s="336"/>
      <c r="L46" s="341"/>
      <c r="M46" s="377"/>
      <c r="N46" s="340"/>
      <c r="O46" s="337">
        <v>40000</v>
      </c>
      <c r="P46" s="337"/>
      <c r="Q46" s="342"/>
      <c r="R46" s="337"/>
      <c r="S46" s="337"/>
      <c r="T46" s="337"/>
      <c r="U46" s="336">
        <f t="shared" si="0"/>
        <v>40000</v>
      </c>
      <c r="V46" s="255" t="s">
        <v>346</v>
      </c>
      <c r="W46" s="232"/>
    </row>
    <row r="47" spans="1:23" s="89" customFormat="1" ht="75.75" customHeight="1" x14ac:dyDescent="0.2">
      <c r="A47" s="730"/>
      <c r="B47" s="730"/>
      <c r="C47" s="238" t="s">
        <v>342</v>
      </c>
      <c r="D47" s="344" t="s">
        <v>384</v>
      </c>
      <c r="E47" s="67" t="s">
        <v>382</v>
      </c>
      <c r="F47" s="225" t="s">
        <v>362</v>
      </c>
      <c r="G47" s="13" t="s">
        <v>190</v>
      </c>
      <c r="H47" s="346">
        <v>240000</v>
      </c>
      <c r="I47" s="337"/>
      <c r="J47" s="337"/>
      <c r="K47" s="336"/>
      <c r="L47" s="337"/>
      <c r="M47" s="343"/>
      <c r="N47" s="337"/>
      <c r="O47" s="337">
        <v>240000</v>
      </c>
      <c r="P47" s="341"/>
      <c r="Q47" s="377"/>
      <c r="R47" s="340"/>
      <c r="S47" s="337"/>
      <c r="T47" s="337"/>
      <c r="U47" s="336">
        <f t="shared" si="0"/>
        <v>240000</v>
      </c>
      <c r="V47" s="255" t="s">
        <v>346</v>
      </c>
      <c r="W47" s="232"/>
    </row>
    <row r="48" spans="1:23" s="89" customFormat="1" ht="75.75" customHeight="1" x14ac:dyDescent="0.2">
      <c r="A48" s="730"/>
      <c r="B48" s="730"/>
      <c r="C48" s="238" t="s">
        <v>342</v>
      </c>
      <c r="D48" s="344" t="s">
        <v>385</v>
      </c>
      <c r="E48" s="67" t="s">
        <v>382</v>
      </c>
      <c r="F48" s="225" t="s">
        <v>362</v>
      </c>
      <c r="G48" s="13" t="s">
        <v>190</v>
      </c>
      <c r="H48" s="346">
        <v>48000</v>
      </c>
      <c r="I48" s="337"/>
      <c r="J48" s="337"/>
      <c r="K48" s="337"/>
      <c r="L48" s="337"/>
      <c r="M48" s="337"/>
      <c r="N48" s="337"/>
      <c r="O48" s="337">
        <v>48000</v>
      </c>
      <c r="P48" s="341"/>
      <c r="Q48" s="377"/>
      <c r="R48" s="340"/>
      <c r="S48" s="337"/>
      <c r="T48" s="337"/>
      <c r="U48" s="336">
        <f t="shared" si="0"/>
        <v>48000</v>
      </c>
      <c r="V48" s="255" t="s">
        <v>346</v>
      </c>
      <c r="W48" s="239"/>
    </row>
    <row r="49" spans="1:23" s="89" customFormat="1" ht="75.75" customHeight="1" x14ac:dyDescent="0.2">
      <c r="A49" s="730"/>
      <c r="B49" s="730"/>
      <c r="C49" s="238" t="s">
        <v>342</v>
      </c>
      <c r="D49" s="344" t="s">
        <v>386</v>
      </c>
      <c r="E49" s="67" t="s">
        <v>387</v>
      </c>
      <c r="F49" s="225" t="s">
        <v>362</v>
      </c>
      <c r="G49" s="13" t="s">
        <v>190</v>
      </c>
      <c r="H49" s="346">
        <v>1000000</v>
      </c>
      <c r="I49" s="337"/>
      <c r="J49" s="337"/>
      <c r="K49" s="336">
        <v>802496.23</v>
      </c>
      <c r="L49" s="337"/>
      <c r="N49" s="337"/>
      <c r="O49" s="337"/>
      <c r="P49" s="337"/>
      <c r="Q49" s="343"/>
      <c r="R49" s="337"/>
      <c r="S49" s="337">
        <f>1000000-K49</f>
        <v>197503.77000000002</v>
      </c>
      <c r="T49" s="337"/>
      <c r="U49" s="336">
        <f t="shared" si="0"/>
        <v>1000000</v>
      </c>
      <c r="V49" s="255" t="s">
        <v>346</v>
      </c>
      <c r="W49" s="232"/>
    </row>
    <row r="50" spans="1:23" s="89" customFormat="1" ht="36.75" customHeight="1" x14ac:dyDescent="0.2">
      <c r="A50" s="731"/>
      <c r="B50" s="733"/>
      <c r="C50" s="238" t="s">
        <v>342</v>
      </c>
      <c r="D50" s="344" t="s">
        <v>388</v>
      </c>
      <c r="E50" s="67" t="s">
        <v>389</v>
      </c>
      <c r="F50" s="225" t="s">
        <v>362</v>
      </c>
      <c r="G50" s="13" t="s">
        <v>190</v>
      </c>
      <c r="H50" s="346">
        <v>204690</v>
      </c>
      <c r="I50" s="337"/>
      <c r="J50" s="337">
        <v>50000</v>
      </c>
      <c r="K50" s="337"/>
      <c r="L50" s="337"/>
      <c r="M50" s="337"/>
      <c r="N50" s="337">
        <v>154690</v>
      </c>
      <c r="O50" s="337"/>
      <c r="P50" s="337"/>
      <c r="Q50" s="337"/>
      <c r="R50" s="337"/>
      <c r="S50" s="337"/>
      <c r="T50" s="337"/>
      <c r="U50" s="336">
        <f>SUM(I50:T50)</f>
        <v>204690</v>
      </c>
      <c r="V50" s="255" t="s">
        <v>346</v>
      </c>
      <c r="W50" s="239"/>
    </row>
    <row r="51" spans="1:23" x14ac:dyDescent="0.2">
      <c r="A51" s="734" t="s">
        <v>390</v>
      </c>
      <c r="B51" s="734"/>
      <c r="C51" s="734"/>
      <c r="D51" s="734"/>
      <c r="E51" s="734"/>
      <c r="F51" s="734"/>
      <c r="G51" s="734"/>
      <c r="H51" s="227"/>
      <c r="I51" s="228">
        <f t="shared" ref="I51:U51" si="1">SUM(I24:I50)</f>
        <v>0</v>
      </c>
      <c r="J51" s="228">
        <f t="shared" si="1"/>
        <v>21342676.079999998</v>
      </c>
      <c r="K51" s="228">
        <f t="shared" si="1"/>
        <v>1184558.33</v>
      </c>
      <c r="L51" s="228">
        <f t="shared" si="1"/>
        <v>659239.5</v>
      </c>
      <c r="M51" s="228">
        <f t="shared" si="1"/>
        <v>600000</v>
      </c>
      <c r="N51" s="228">
        <f t="shared" si="1"/>
        <v>2404690</v>
      </c>
      <c r="O51" s="228">
        <f t="shared" si="1"/>
        <v>2090646.4</v>
      </c>
      <c r="P51" s="228">
        <f t="shared" si="1"/>
        <v>0</v>
      </c>
      <c r="Q51" s="228">
        <f t="shared" si="1"/>
        <v>0</v>
      </c>
      <c r="R51" s="228">
        <f t="shared" si="1"/>
        <v>1051725</v>
      </c>
      <c r="S51" s="228">
        <f t="shared" si="1"/>
        <v>449755.77</v>
      </c>
      <c r="T51" s="228">
        <f t="shared" si="1"/>
        <v>0</v>
      </c>
      <c r="U51" s="227">
        <f t="shared" si="1"/>
        <v>29783291.079999998</v>
      </c>
      <c r="V51" s="227"/>
      <c r="W51" s="229"/>
    </row>
    <row r="52" spans="1:23" ht="42.75" customHeight="1" x14ac:dyDescent="0.2">
      <c r="U52" s="274"/>
    </row>
    <row r="53" spans="1:23" x14ac:dyDescent="0.2">
      <c r="G53" s="256"/>
      <c r="H53" s="47"/>
    </row>
    <row r="56" spans="1:23" ht="15.75" x14ac:dyDescent="0.25">
      <c r="B56" s="126"/>
      <c r="C56" s="126"/>
      <c r="D56" s="257"/>
      <c r="E56" s="45"/>
      <c r="G56" s="258"/>
      <c r="H56" s="126"/>
      <c r="I56" s="126"/>
      <c r="J56" s="126"/>
      <c r="K56" s="126"/>
      <c r="L56" s="124"/>
      <c r="N56" s="124"/>
      <c r="O56" s="124"/>
      <c r="Q56" s="627"/>
      <c r="R56" s="627"/>
      <c r="S56" s="627"/>
    </row>
    <row r="57" spans="1:23" ht="15.75" x14ac:dyDescent="0.25">
      <c r="B57" s="628" t="s">
        <v>337</v>
      </c>
      <c r="C57" s="628"/>
      <c r="D57" s="628"/>
      <c r="E57" s="45"/>
      <c r="G57" s="735" t="s">
        <v>133</v>
      </c>
      <c r="H57" s="650"/>
      <c r="I57" s="650"/>
      <c r="J57" s="650"/>
      <c r="K57" s="650"/>
      <c r="L57" s="735"/>
      <c r="N57" s="125"/>
      <c r="P57" s="125"/>
      <c r="Q57" s="650" t="s">
        <v>134</v>
      </c>
      <c r="R57" s="650"/>
      <c r="S57" s="650"/>
    </row>
    <row r="58" spans="1:23" ht="15.75" x14ac:dyDescent="0.25">
      <c r="B58" s="626" t="s">
        <v>391</v>
      </c>
      <c r="C58" s="626"/>
      <c r="D58" s="626"/>
      <c r="E58" s="45"/>
      <c r="G58" s="645" t="s">
        <v>136</v>
      </c>
      <c r="H58" s="645"/>
      <c r="I58" s="645"/>
      <c r="J58" s="645"/>
      <c r="K58" s="645"/>
      <c r="L58" s="645"/>
      <c r="N58" s="124"/>
      <c r="P58" s="124"/>
      <c r="Q58" s="647" t="s">
        <v>137</v>
      </c>
      <c r="R58" s="647"/>
      <c r="S58" s="647"/>
      <c r="U58" s="73"/>
      <c r="V58" s="73"/>
    </row>
    <row r="59" spans="1:23" s="47" customFormat="1" x14ac:dyDescent="0.2">
      <c r="A59" s="53"/>
      <c r="B59" s="45"/>
      <c r="C59" s="45"/>
      <c r="D59" s="105"/>
      <c r="E59" s="54"/>
      <c r="F59" s="45"/>
      <c r="G59" s="54"/>
      <c r="H59" s="55"/>
      <c r="I59" s="45"/>
      <c r="J59" s="45"/>
      <c r="K59" s="45"/>
      <c r="L59" s="45"/>
      <c r="M59" s="45"/>
      <c r="N59" s="45"/>
      <c r="O59" s="45"/>
      <c r="P59" s="45"/>
      <c r="Q59" s="45"/>
      <c r="R59" s="45"/>
      <c r="S59" s="45"/>
      <c r="T59" s="45"/>
      <c r="U59" s="45"/>
      <c r="V59" s="45"/>
    </row>
    <row r="60" spans="1:23" s="47" customFormat="1" hidden="1" x14ac:dyDescent="0.2">
      <c r="A60" s="53"/>
      <c r="B60" s="45"/>
      <c r="C60" s="45"/>
      <c r="D60" s="105"/>
      <c r="E60" s="54"/>
      <c r="F60" s="45"/>
      <c r="G60" s="54"/>
      <c r="H60" s="55"/>
      <c r="I60" s="45"/>
      <c r="J60" s="45"/>
      <c r="K60" s="45"/>
      <c r="L60" s="45"/>
      <c r="M60" s="45"/>
      <c r="N60" s="45"/>
      <c r="O60" s="45"/>
      <c r="P60" s="45"/>
      <c r="Q60" s="45"/>
      <c r="R60" s="45"/>
      <c r="S60" s="45"/>
      <c r="T60" s="45"/>
      <c r="U60" s="45"/>
      <c r="V60" s="45"/>
    </row>
    <row r="61" spans="1:23" s="47" customFormat="1" hidden="1" x14ac:dyDescent="0.2">
      <c r="A61" s="53"/>
      <c r="B61" s="45"/>
      <c r="C61" s="45"/>
      <c r="D61" s="105"/>
      <c r="E61" s="54"/>
      <c r="F61" s="45"/>
      <c r="G61" s="54"/>
      <c r="H61" s="55"/>
      <c r="I61" s="45"/>
      <c r="J61" s="45"/>
      <c r="K61" s="45"/>
      <c r="L61" s="45"/>
      <c r="M61" s="45"/>
      <c r="N61" s="45"/>
      <c r="O61" s="45"/>
      <c r="P61" s="45"/>
      <c r="Q61" s="45"/>
      <c r="R61" s="45"/>
      <c r="S61" s="45"/>
      <c r="T61" s="45"/>
      <c r="U61" s="45"/>
      <c r="V61" s="45"/>
    </row>
    <row r="62" spans="1:23" s="47" customFormat="1" x14ac:dyDescent="0.2">
      <c r="A62" s="53"/>
      <c r="B62" s="45"/>
      <c r="C62" s="45"/>
      <c r="D62" s="105"/>
      <c r="E62" s="54"/>
      <c r="F62" s="45"/>
      <c r="G62" s="54"/>
      <c r="H62" s="55"/>
      <c r="I62" s="45"/>
      <c r="J62" s="45"/>
      <c r="K62" s="45"/>
      <c r="L62" s="45"/>
      <c r="M62" s="45"/>
      <c r="N62" s="45"/>
      <c r="O62" s="45"/>
      <c r="P62" s="45"/>
      <c r="Q62" s="45"/>
      <c r="R62" s="45"/>
      <c r="S62" s="45"/>
      <c r="T62" s="45"/>
      <c r="U62" s="45"/>
      <c r="V62" s="45"/>
    </row>
    <row r="63" spans="1:23" s="47" customFormat="1" x14ac:dyDescent="0.2">
      <c r="A63" s="53"/>
      <c r="B63" s="45"/>
      <c r="C63" s="45"/>
      <c r="D63" s="105"/>
      <c r="E63" s="54"/>
      <c r="F63" s="45"/>
      <c r="G63" s="54"/>
      <c r="H63" s="55"/>
      <c r="I63" s="45"/>
      <c r="J63" s="45"/>
      <c r="K63" s="45"/>
      <c r="L63" s="45"/>
      <c r="M63" s="45"/>
      <c r="N63" s="45"/>
      <c r="O63" s="45"/>
      <c r="P63" s="45"/>
      <c r="Q63" s="45"/>
      <c r="R63" s="45"/>
      <c r="S63" s="45"/>
      <c r="T63" s="45"/>
      <c r="U63" s="45"/>
      <c r="V63" s="45"/>
    </row>
    <row r="64" spans="1:23" s="47" customFormat="1" x14ac:dyDescent="0.2">
      <c r="A64" s="53"/>
      <c r="B64" s="45"/>
      <c r="C64" s="45"/>
      <c r="D64" s="105"/>
      <c r="E64" s="54"/>
      <c r="F64" s="45"/>
      <c r="G64" s="54"/>
      <c r="H64" s="55"/>
      <c r="I64" s="45"/>
      <c r="J64" s="45"/>
      <c r="K64" s="45"/>
      <c r="L64" s="45"/>
      <c r="M64" s="45"/>
      <c r="N64" s="45"/>
      <c r="O64" s="45"/>
      <c r="P64" s="45"/>
      <c r="Q64" s="45"/>
      <c r="R64" s="45"/>
      <c r="S64" s="45"/>
      <c r="T64" s="45"/>
      <c r="U64" s="45"/>
      <c r="V64" s="45"/>
    </row>
    <row r="65" spans="1:23" x14ac:dyDescent="0.2">
      <c r="C65" s="45"/>
    </row>
    <row r="66" spans="1:23" x14ac:dyDescent="0.2">
      <c r="C66" s="45"/>
    </row>
    <row r="67" spans="1:23" s="105" customFormat="1" x14ac:dyDescent="0.2">
      <c r="A67" s="53"/>
      <c r="B67" s="45"/>
      <c r="C67" s="45"/>
      <c r="E67" s="54"/>
      <c r="F67" s="45"/>
      <c r="G67" s="54"/>
      <c r="H67" s="55"/>
      <c r="I67" s="45"/>
      <c r="J67" s="45"/>
      <c r="K67" s="45"/>
      <c r="L67" s="45"/>
      <c r="M67" s="45"/>
      <c r="N67" s="45"/>
      <c r="O67" s="45"/>
      <c r="P67" s="45"/>
      <c r="Q67" s="45"/>
      <c r="R67" s="45"/>
      <c r="S67" s="45"/>
      <c r="T67" s="45"/>
      <c r="U67" s="45"/>
      <c r="V67" s="45"/>
      <c r="W67" s="47"/>
    </row>
    <row r="96" spans="8:8" ht="15.75" x14ac:dyDescent="0.25">
      <c r="H96" s="525"/>
    </row>
  </sheetData>
  <mergeCells count="34">
    <mergeCell ref="B58:D58"/>
    <mergeCell ref="G58:L58"/>
    <mergeCell ref="Q58:S58"/>
    <mergeCell ref="A32:A50"/>
    <mergeCell ref="B32:B50"/>
    <mergeCell ref="A51:G51"/>
    <mergeCell ref="Q56:S56"/>
    <mergeCell ref="B57:D57"/>
    <mergeCell ref="G57:L57"/>
    <mergeCell ref="Q57:S57"/>
    <mergeCell ref="A24:A31"/>
    <mergeCell ref="B24:B27"/>
    <mergeCell ref="B28:B30"/>
    <mergeCell ref="G22:G23"/>
    <mergeCell ref="H22:H23"/>
    <mergeCell ref="A22:A23"/>
    <mergeCell ref="B22:B23"/>
    <mergeCell ref="C22:C23"/>
    <mergeCell ref="D22:D23"/>
    <mergeCell ref="E22:E23"/>
    <mergeCell ref="F22:F23"/>
    <mergeCell ref="A14:W14"/>
    <mergeCell ref="A15:W15"/>
    <mergeCell ref="A16:W16"/>
    <mergeCell ref="B18:W18"/>
    <mergeCell ref="B19:W19"/>
    <mergeCell ref="B20:W20"/>
    <mergeCell ref="U22:U23"/>
    <mergeCell ref="V22:V23"/>
    <mergeCell ref="W22:W23"/>
    <mergeCell ref="I22:K22"/>
    <mergeCell ref="L22:N22"/>
    <mergeCell ref="O22:Q22"/>
    <mergeCell ref="R22:T22"/>
  </mergeCells>
  <phoneticPr fontId="38" type="noConversion"/>
  <pageMargins left="0.23622047244094491" right="0.23622047244094491" top="0" bottom="0" header="0.31496062992125984" footer="0.31496062992125984"/>
  <pageSetup paperSize="14" scale="29" fitToHeight="0" orientation="landscape" r:id="rId1"/>
  <headerFooter>
    <oddFooter>&amp;CPágina &amp;P de &amp;N</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933D5-2712-4E2F-81C1-BFF8B6299932}">
  <sheetPr>
    <pageSetUpPr fitToPage="1"/>
  </sheetPr>
  <dimension ref="A11:BO45"/>
  <sheetViews>
    <sheetView showGridLines="0" topLeftCell="C1" zoomScale="71" zoomScaleNormal="71" workbookViewId="0">
      <selection activeCell="C1" sqref="A1:V47"/>
    </sheetView>
  </sheetViews>
  <sheetFormatPr defaultColWidth="11.42578125" defaultRowHeight="15" x14ac:dyDescent="0.2"/>
  <cols>
    <col min="1" max="1" width="43.140625" style="45" customWidth="1"/>
    <col min="2" max="3" width="30.85546875" style="45" customWidth="1"/>
    <col min="4" max="4" width="33.85546875" style="53" customWidth="1"/>
    <col min="5" max="5" width="15.5703125" style="45" customWidth="1"/>
    <col min="6" max="6" width="13" style="45" customWidth="1"/>
    <col min="7" max="7" width="53.42578125" style="45" customWidth="1"/>
    <col min="8" max="8" width="11.28515625" style="45" customWidth="1"/>
    <col min="9" max="9" width="16" style="45" customWidth="1"/>
    <col min="10" max="10" width="12" style="45" customWidth="1"/>
    <col min="11" max="12" width="8.7109375" style="45" customWidth="1"/>
    <col min="13" max="13" width="9.42578125" style="45" customWidth="1"/>
    <col min="14" max="14" width="8.7109375" style="45" customWidth="1"/>
    <col min="15" max="15" width="12.28515625" style="45" customWidth="1"/>
    <col min="16" max="16" width="14.85546875" style="45" customWidth="1"/>
    <col min="17" max="17" width="13.140625" style="45" customWidth="1"/>
    <col min="18" max="18" width="16.7109375" style="45" customWidth="1"/>
    <col min="19" max="19" width="16" style="45" customWidth="1"/>
    <col min="20" max="20" width="21.28515625" style="45" customWidth="1"/>
    <col min="21" max="21" width="44.5703125" style="45" customWidth="1"/>
    <col min="22" max="22" width="19.85546875" style="45" customWidth="1"/>
    <col min="23" max="16384" width="11.42578125" style="45"/>
  </cols>
  <sheetData>
    <row r="11" spans="1:22" ht="19.5" x14ac:dyDescent="0.25">
      <c r="A11" s="633" t="s">
        <v>2</v>
      </c>
      <c r="B11" s="633"/>
      <c r="C11" s="633"/>
      <c r="D11" s="633"/>
      <c r="E11" s="633"/>
      <c r="F11" s="633"/>
      <c r="G11" s="633"/>
      <c r="H11" s="633"/>
      <c r="I11" s="633"/>
      <c r="J11" s="633"/>
      <c r="K11" s="633"/>
      <c r="L11" s="633"/>
      <c r="M11" s="633"/>
      <c r="N11" s="633"/>
      <c r="O11" s="633"/>
      <c r="P11" s="633"/>
      <c r="Q11" s="633"/>
      <c r="R11" s="633"/>
      <c r="S11" s="633"/>
      <c r="T11" s="633"/>
      <c r="U11" s="633"/>
      <c r="V11" s="633"/>
    </row>
    <row r="12" spans="1:22" ht="19.5" x14ac:dyDescent="0.25">
      <c r="A12" s="633" t="s">
        <v>3</v>
      </c>
      <c r="B12" s="633"/>
      <c r="C12" s="633"/>
      <c r="D12" s="633"/>
      <c r="E12" s="633"/>
      <c r="F12" s="633"/>
      <c r="G12" s="633"/>
      <c r="H12" s="633"/>
      <c r="I12" s="633"/>
      <c r="J12" s="633"/>
      <c r="K12" s="633"/>
      <c r="L12" s="633"/>
      <c r="M12" s="633"/>
      <c r="N12" s="633"/>
      <c r="O12" s="633"/>
      <c r="P12" s="633"/>
      <c r="Q12" s="633"/>
      <c r="R12" s="633"/>
      <c r="S12" s="633"/>
      <c r="T12" s="633"/>
      <c r="U12" s="633"/>
      <c r="V12" s="633"/>
    </row>
    <row r="13" spans="1:22" x14ac:dyDescent="0.2">
      <c r="A13" s="129"/>
      <c r="B13" s="129"/>
      <c r="C13" s="129"/>
      <c r="D13" s="515"/>
      <c r="E13" s="129"/>
      <c r="F13" s="129"/>
      <c r="G13" s="129"/>
      <c r="H13" s="129"/>
      <c r="I13" s="129"/>
      <c r="J13" s="129"/>
      <c r="K13" s="129"/>
      <c r="L13" s="129"/>
      <c r="M13" s="129"/>
      <c r="N13" s="129"/>
      <c r="O13" s="129"/>
      <c r="P13" s="129"/>
      <c r="Q13" s="129"/>
      <c r="R13" s="129"/>
      <c r="S13" s="129"/>
      <c r="T13" s="129"/>
      <c r="U13" s="129"/>
    </row>
    <row r="14" spans="1:22" x14ac:dyDescent="0.2">
      <c r="A14" s="44" t="s">
        <v>202</v>
      </c>
      <c r="B14" s="632" t="s">
        <v>392</v>
      </c>
      <c r="C14" s="632"/>
      <c r="D14" s="632"/>
      <c r="E14" s="632"/>
      <c r="F14" s="632"/>
      <c r="G14" s="632"/>
      <c r="H14" s="632"/>
      <c r="I14" s="632"/>
      <c r="J14" s="632"/>
      <c r="K14" s="632"/>
      <c r="L14" s="632"/>
      <c r="M14" s="632"/>
      <c r="N14" s="632"/>
      <c r="O14" s="632"/>
      <c r="P14" s="632"/>
      <c r="Q14" s="632"/>
      <c r="R14" s="632"/>
      <c r="S14" s="632"/>
      <c r="T14" s="632"/>
      <c r="U14" s="632"/>
      <c r="V14" s="632"/>
    </row>
    <row r="15" spans="1:22" x14ac:dyDescent="0.2">
      <c r="A15" s="44" t="s">
        <v>139</v>
      </c>
      <c r="B15" s="720" t="s">
        <v>393</v>
      </c>
      <c r="C15" s="721"/>
      <c r="D15" s="721"/>
      <c r="E15" s="721"/>
      <c r="F15" s="721"/>
      <c r="G15" s="721"/>
      <c r="H15" s="721"/>
      <c r="I15" s="721"/>
      <c r="J15" s="721"/>
      <c r="K15" s="721"/>
      <c r="L15" s="721"/>
      <c r="M15" s="721"/>
      <c r="N15" s="721"/>
      <c r="O15" s="721"/>
      <c r="P15" s="721"/>
      <c r="Q15" s="721"/>
      <c r="R15" s="721"/>
      <c r="S15" s="721"/>
      <c r="T15" s="721"/>
      <c r="U15" s="721"/>
      <c r="V15" s="722"/>
    </row>
    <row r="16" spans="1:22" x14ac:dyDescent="0.2">
      <c r="A16" s="44" t="s">
        <v>141</v>
      </c>
      <c r="B16" s="720" t="s">
        <v>394</v>
      </c>
      <c r="C16" s="721"/>
      <c r="D16" s="721"/>
      <c r="E16" s="721"/>
      <c r="F16" s="721"/>
      <c r="G16" s="721"/>
      <c r="H16" s="721"/>
      <c r="I16" s="721"/>
      <c r="J16" s="721"/>
      <c r="K16" s="721"/>
      <c r="L16" s="721"/>
      <c r="M16" s="721"/>
      <c r="N16" s="721"/>
      <c r="O16" s="721"/>
      <c r="P16" s="721"/>
      <c r="Q16" s="721"/>
      <c r="R16" s="721"/>
      <c r="S16" s="721"/>
      <c r="T16" s="721"/>
      <c r="U16" s="721"/>
      <c r="V16" s="722"/>
    </row>
    <row r="17" spans="1:67" x14ac:dyDescent="0.2">
      <c r="A17" s="89"/>
    </row>
    <row r="18" spans="1:67" s="373" customFormat="1" ht="23.25" customHeight="1" x14ac:dyDescent="0.25">
      <c r="A18" s="629" t="s">
        <v>10</v>
      </c>
      <c r="B18" s="629" t="s">
        <v>11</v>
      </c>
      <c r="C18" s="629" t="s">
        <v>143</v>
      </c>
      <c r="D18" s="629" t="s">
        <v>12</v>
      </c>
      <c r="E18" s="634" t="s">
        <v>145</v>
      </c>
      <c r="F18" s="634"/>
      <c r="G18" s="629" t="s">
        <v>15</v>
      </c>
      <c r="H18" s="634" t="s">
        <v>16</v>
      </c>
      <c r="I18" s="634"/>
      <c r="J18" s="634"/>
      <c r="K18" s="634" t="s">
        <v>17</v>
      </c>
      <c r="L18" s="634"/>
      <c r="M18" s="634"/>
      <c r="N18" s="634" t="s">
        <v>18</v>
      </c>
      <c r="O18" s="634"/>
      <c r="P18" s="634"/>
      <c r="Q18" s="634" t="s">
        <v>19</v>
      </c>
      <c r="R18" s="634"/>
      <c r="S18" s="634"/>
      <c r="T18" s="629" t="s">
        <v>20</v>
      </c>
      <c r="U18" s="629" t="s">
        <v>21</v>
      </c>
      <c r="V18" s="629" t="s">
        <v>205</v>
      </c>
    </row>
    <row r="19" spans="1:67" s="65" customFormat="1" ht="39.75" customHeight="1" x14ac:dyDescent="0.25">
      <c r="A19" s="629"/>
      <c r="B19" s="629"/>
      <c r="C19" s="629"/>
      <c r="D19" s="629"/>
      <c r="E19" s="42" t="s">
        <v>23</v>
      </c>
      <c r="F19" s="42" t="s">
        <v>24</v>
      </c>
      <c r="G19" s="629"/>
      <c r="H19" s="42" t="s">
        <v>25</v>
      </c>
      <c r="I19" s="42" t="s">
        <v>26</v>
      </c>
      <c r="J19" s="42" t="s">
        <v>27</v>
      </c>
      <c r="K19" s="42" t="s">
        <v>28</v>
      </c>
      <c r="L19" s="42" t="s">
        <v>29</v>
      </c>
      <c r="M19" s="42" t="s">
        <v>30</v>
      </c>
      <c r="N19" s="42" t="s">
        <v>31</v>
      </c>
      <c r="O19" s="42" t="s">
        <v>32</v>
      </c>
      <c r="P19" s="42" t="s">
        <v>33</v>
      </c>
      <c r="Q19" s="42" t="s">
        <v>34</v>
      </c>
      <c r="R19" s="42" t="s">
        <v>35</v>
      </c>
      <c r="S19" s="42" t="s">
        <v>36</v>
      </c>
      <c r="T19" s="629"/>
      <c r="U19" s="629"/>
      <c r="V19" s="629"/>
    </row>
    <row r="20" spans="1:67" ht="55.5" customHeight="1" x14ac:dyDescent="0.2">
      <c r="A20" s="610" t="s">
        <v>395</v>
      </c>
      <c r="B20" s="610" t="s">
        <v>396</v>
      </c>
      <c r="C20" s="623" t="s">
        <v>53</v>
      </c>
      <c r="D20" s="117" t="s">
        <v>397</v>
      </c>
      <c r="E20" s="702" t="s">
        <v>24</v>
      </c>
      <c r="F20" s="67">
        <v>1</v>
      </c>
      <c r="G20" s="66" t="s">
        <v>398</v>
      </c>
      <c r="H20" s="292"/>
      <c r="I20" s="67"/>
      <c r="J20" s="67"/>
      <c r="K20" s="292"/>
      <c r="L20" s="67"/>
      <c r="M20" s="67"/>
      <c r="N20" s="67"/>
      <c r="O20" s="292"/>
      <c r="P20" s="67"/>
      <c r="Q20" s="67"/>
      <c r="R20" s="67">
        <v>1</v>
      </c>
      <c r="S20" s="67"/>
      <c r="T20" s="69"/>
      <c r="U20" s="702" t="s">
        <v>399</v>
      </c>
      <c r="V20" s="702"/>
    </row>
    <row r="21" spans="1:67" ht="66.75" customHeight="1" x14ac:dyDescent="0.2">
      <c r="A21" s="610"/>
      <c r="B21" s="610"/>
      <c r="C21" s="624"/>
      <c r="D21" s="117" t="s">
        <v>400</v>
      </c>
      <c r="E21" s="702"/>
      <c r="F21" s="67">
        <v>2</v>
      </c>
      <c r="G21" s="66" t="s">
        <v>401</v>
      </c>
      <c r="H21" s="67"/>
      <c r="I21" s="67"/>
      <c r="J21" s="67"/>
      <c r="K21" s="67"/>
      <c r="L21" s="67"/>
      <c r="M21" s="67">
        <v>1</v>
      </c>
      <c r="N21" s="67"/>
      <c r="O21" s="67"/>
      <c r="P21" s="67">
        <v>1</v>
      </c>
      <c r="Q21" s="67"/>
      <c r="R21" s="67"/>
      <c r="S21" s="67"/>
      <c r="T21" s="69"/>
      <c r="U21" s="702"/>
      <c r="V21" s="702"/>
    </row>
    <row r="22" spans="1:67" ht="66.75" customHeight="1" x14ac:dyDescent="0.2">
      <c r="A22" s="610"/>
      <c r="B22" s="610"/>
      <c r="C22" s="625"/>
      <c r="D22" s="117" t="s">
        <v>402</v>
      </c>
      <c r="E22" s="702"/>
      <c r="F22" s="67">
        <v>1</v>
      </c>
      <c r="G22" s="66" t="s">
        <v>403</v>
      </c>
      <c r="H22" s="67"/>
      <c r="I22" s="67"/>
      <c r="J22" s="67"/>
      <c r="K22" s="67"/>
      <c r="L22" s="67">
        <v>1</v>
      </c>
      <c r="M22" s="67"/>
      <c r="N22" s="67"/>
      <c r="O22" s="67"/>
      <c r="P22" s="67"/>
      <c r="Q22" s="67"/>
      <c r="R22" s="67"/>
      <c r="S22" s="67"/>
      <c r="T22" s="285"/>
      <c r="U22" s="702"/>
      <c r="V22" s="702"/>
    </row>
    <row r="23" spans="1:67" ht="90.75" customHeight="1" x14ac:dyDescent="0.2">
      <c r="A23" s="610"/>
      <c r="B23" s="66" t="s">
        <v>404</v>
      </c>
      <c r="C23" s="67" t="s">
        <v>53</v>
      </c>
      <c r="D23" s="66" t="s">
        <v>405</v>
      </c>
      <c r="E23" s="67" t="s">
        <v>130</v>
      </c>
      <c r="F23" s="104">
        <v>1</v>
      </c>
      <c r="G23" s="66" t="s">
        <v>406</v>
      </c>
      <c r="H23" s="67"/>
      <c r="I23" s="67"/>
      <c r="J23" s="67"/>
      <c r="K23" s="67"/>
      <c r="L23" s="67"/>
      <c r="M23" s="104">
        <v>0.5</v>
      </c>
      <c r="N23" s="67"/>
      <c r="O23" s="67"/>
      <c r="P23" s="67"/>
      <c r="Q23" s="67"/>
      <c r="R23" s="104"/>
      <c r="S23" s="104">
        <v>0.5</v>
      </c>
      <c r="T23" s="285"/>
      <c r="U23" s="67" t="s">
        <v>407</v>
      </c>
      <c r="V23" s="67"/>
    </row>
    <row r="24" spans="1:67" ht="60.75" customHeight="1" x14ac:dyDescent="0.2">
      <c r="A24" s="66" t="s">
        <v>408</v>
      </c>
      <c r="B24" s="66" t="s">
        <v>409</v>
      </c>
      <c r="C24" s="67" t="s">
        <v>53</v>
      </c>
      <c r="D24" s="66" t="s">
        <v>410</v>
      </c>
      <c r="E24" s="67" t="s">
        <v>24</v>
      </c>
      <c r="F24" s="67">
        <v>2</v>
      </c>
      <c r="G24" s="66" t="s">
        <v>411</v>
      </c>
      <c r="H24" s="67"/>
      <c r="I24" s="67"/>
      <c r="J24" s="67"/>
      <c r="K24" s="67">
        <v>1</v>
      </c>
      <c r="L24" s="67"/>
      <c r="M24" s="67"/>
      <c r="N24" s="104"/>
      <c r="O24" s="67"/>
      <c r="P24" s="67"/>
      <c r="Q24" s="67"/>
      <c r="R24" s="67">
        <v>1</v>
      </c>
      <c r="S24" s="67"/>
      <c r="T24" s="285"/>
      <c r="U24" s="67" t="s">
        <v>412</v>
      </c>
      <c r="V24" s="101"/>
    </row>
    <row r="25" spans="1:67" ht="87.75" customHeight="1" x14ac:dyDescent="0.2">
      <c r="A25" s="66" t="s">
        <v>413</v>
      </c>
      <c r="B25" s="66" t="s">
        <v>414</v>
      </c>
      <c r="C25" s="67" t="s">
        <v>53</v>
      </c>
      <c r="D25" s="66" t="s">
        <v>415</v>
      </c>
      <c r="E25" s="67" t="s">
        <v>24</v>
      </c>
      <c r="F25" s="75">
        <v>4</v>
      </c>
      <c r="G25" s="117" t="s">
        <v>416</v>
      </c>
      <c r="H25" s="75">
        <v>1</v>
      </c>
      <c r="I25" s="75"/>
      <c r="K25" s="75">
        <v>1</v>
      </c>
      <c r="L25" s="75"/>
      <c r="N25" s="101"/>
      <c r="O25" s="75">
        <v>1</v>
      </c>
      <c r="Q25" s="75">
        <v>1</v>
      </c>
      <c r="R25" s="75"/>
      <c r="S25" s="75">
        <v>1</v>
      </c>
      <c r="U25" s="67" t="s">
        <v>412</v>
      </c>
      <c r="V25" s="67"/>
    </row>
    <row r="26" spans="1:67" ht="60" customHeight="1" x14ac:dyDescent="0.2">
      <c r="A26" s="712" t="s">
        <v>417</v>
      </c>
      <c r="B26" s="607" t="s">
        <v>418</v>
      </c>
      <c r="C26" s="623" t="s">
        <v>53</v>
      </c>
      <c r="D26" s="267" t="s">
        <v>419</v>
      </c>
      <c r="E26" s="742" t="s">
        <v>130</v>
      </c>
      <c r="F26" s="744">
        <v>1</v>
      </c>
      <c r="G26" s="66" t="s">
        <v>420</v>
      </c>
      <c r="H26" s="265" t="s">
        <v>421</v>
      </c>
      <c r="I26" s="265" t="s">
        <v>421</v>
      </c>
      <c r="J26" s="265" t="s">
        <v>421</v>
      </c>
      <c r="K26" s="265" t="s">
        <v>421</v>
      </c>
      <c r="L26" s="265" t="s">
        <v>421</v>
      </c>
      <c r="M26" s="260">
        <v>1</v>
      </c>
      <c r="N26" s="265"/>
      <c r="O26" s="265" t="s">
        <v>421</v>
      </c>
      <c r="P26" s="265" t="s">
        <v>421</v>
      </c>
      <c r="Q26" s="265" t="s">
        <v>421</v>
      </c>
      <c r="R26" s="265" t="s">
        <v>421</v>
      </c>
      <c r="S26" s="265"/>
      <c r="T26" s="286"/>
      <c r="U26" s="260" t="s">
        <v>422</v>
      </c>
      <c r="V26" s="101"/>
    </row>
    <row r="27" spans="1:67" ht="49.5" customHeight="1" x14ac:dyDescent="0.2">
      <c r="A27" s="713"/>
      <c r="B27" s="609"/>
      <c r="C27" s="624"/>
      <c r="D27" s="267" t="s">
        <v>423</v>
      </c>
      <c r="E27" s="743"/>
      <c r="F27" s="745"/>
      <c r="G27" s="117" t="s">
        <v>868</v>
      </c>
      <c r="H27" s="260" t="s">
        <v>421</v>
      </c>
      <c r="I27" s="260" t="s">
        <v>421</v>
      </c>
      <c r="J27" s="260" t="s">
        <v>421</v>
      </c>
      <c r="K27" s="260" t="s">
        <v>421</v>
      </c>
      <c r="L27" s="260" t="s">
        <v>421</v>
      </c>
      <c r="M27" s="101"/>
      <c r="N27" s="101"/>
      <c r="O27" s="260">
        <v>1</v>
      </c>
      <c r="P27" s="260" t="s">
        <v>421</v>
      </c>
      <c r="Q27" s="260" t="s">
        <v>421</v>
      </c>
      <c r="R27" s="260" t="s">
        <v>421</v>
      </c>
      <c r="S27" s="260"/>
      <c r="T27" s="286"/>
      <c r="U27" s="260" t="s">
        <v>424</v>
      </c>
      <c r="V27" s="101"/>
    </row>
    <row r="28" spans="1:67" ht="64.5" customHeight="1" x14ac:dyDescent="0.2">
      <c r="A28" s="713"/>
      <c r="B28" s="459" t="s">
        <v>869</v>
      </c>
      <c r="C28" s="624"/>
      <c r="D28" s="267" t="s">
        <v>870</v>
      </c>
      <c r="E28" s="463" t="s">
        <v>130</v>
      </c>
      <c r="F28" s="464">
        <v>1</v>
      </c>
      <c r="G28" s="117" t="s">
        <v>871</v>
      </c>
      <c r="H28" s="260"/>
      <c r="I28" s="260"/>
      <c r="J28" s="260"/>
      <c r="K28" s="260"/>
      <c r="L28" s="260"/>
      <c r="M28" s="260">
        <v>1</v>
      </c>
      <c r="N28" s="101"/>
      <c r="O28" s="260"/>
      <c r="P28" s="260"/>
      <c r="Q28" s="260"/>
      <c r="R28" s="260"/>
      <c r="S28" s="260">
        <v>1</v>
      </c>
      <c r="T28" s="286"/>
      <c r="U28" s="260"/>
      <c r="V28" s="101"/>
    </row>
    <row r="29" spans="1:67" ht="86.25" customHeight="1" x14ac:dyDescent="0.2">
      <c r="A29" s="714"/>
      <c r="B29" s="275" t="s">
        <v>866</v>
      </c>
      <c r="C29" s="625"/>
      <c r="D29" s="75" t="s">
        <v>867</v>
      </c>
      <c r="E29" s="75" t="s">
        <v>130</v>
      </c>
      <c r="F29" s="103">
        <v>1</v>
      </c>
      <c r="G29" s="102" t="s">
        <v>1057</v>
      </c>
      <c r="H29" s="260"/>
      <c r="I29" s="260"/>
      <c r="J29" s="260"/>
      <c r="K29" s="260"/>
      <c r="L29" s="260"/>
      <c r="M29" s="260"/>
      <c r="N29" s="101"/>
      <c r="O29" s="260"/>
      <c r="P29" s="260"/>
      <c r="Q29" s="260"/>
      <c r="R29" s="260"/>
      <c r="S29" s="507">
        <v>1</v>
      </c>
      <c r="T29" s="286"/>
      <c r="U29" s="260"/>
      <c r="V29" s="101"/>
    </row>
    <row r="30" spans="1:67" ht="89.25" customHeight="1" x14ac:dyDescent="0.2">
      <c r="A30" s="259" t="s">
        <v>425</v>
      </c>
      <c r="B30" s="66" t="s">
        <v>426</v>
      </c>
      <c r="C30" s="67" t="s">
        <v>53</v>
      </c>
      <c r="D30" s="66" t="s">
        <v>427</v>
      </c>
      <c r="E30" s="260" t="s">
        <v>130</v>
      </c>
      <c r="F30" s="262">
        <v>1</v>
      </c>
      <c r="G30" s="66" t="s">
        <v>428</v>
      </c>
      <c r="H30" s="260" t="s">
        <v>421</v>
      </c>
      <c r="I30" s="260" t="s">
        <v>421</v>
      </c>
      <c r="J30" s="262">
        <v>1</v>
      </c>
      <c r="K30" s="260" t="s">
        <v>421</v>
      </c>
      <c r="L30" s="260" t="s">
        <v>421</v>
      </c>
      <c r="M30" s="103">
        <v>1</v>
      </c>
      <c r="N30" s="260" t="s">
        <v>421</v>
      </c>
      <c r="O30" s="260" t="s">
        <v>421</v>
      </c>
      <c r="P30" s="262">
        <v>1</v>
      </c>
      <c r="Q30" s="260" t="s">
        <v>421</v>
      </c>
      <c r="R30" s="260" t="s">
        <v>421</v>
      </c>
      <c r="S30" s="262">
        <v>1</v>
      </c>
      <c r="T30" s="287"/>
      <c r="U30" s="260" t="s">
        <v>429</v>
      </c>
      <c r="V30" s="260"/>
    </row>
    <row r="31" spans="1:67" s="53" customFormat="1" ht="73.5" customHeight="1" x14ac:dyDescent="0.2">
      <c r="A31" s="259" t="s">
        <v>430</v>
      </c>
      <c r="B31" s="259" t="s">
        <v>431</v>
      </c>
      <c r="C31" s="260" t="s">
        <v>53</v>
      </c>
      <c r="D31" s="259" t="s">
        <v>432</v>
      </c>
      <c r="E31" s="260" t="s">
        <v>433</v>
      </c>
      <c r="F31" s="75">
        <v>2</v>
      </c>
      <c r="G31" s="66" t="s">
        <v>434</v>
      </c>
      <c r="H31" s="291"/>
      <c r="I31" s="291"/>
      <c r="J31" s="291"/>
      <c r="K31" s="260"/>
      <c r="L31" s="260">
        <v>1</v>
      </c>
      <c r="M31" s="291"/>
      <c r="N31" s="291"/>
      <c r="O31" s="260"/>
      <c r="P31" s="262"/>
      <c r="Q31" s="260">
        <v>1</v>
      </c>
      <c r="R31" s="291"/>
      <c r="S31" s="260"/>
      <c r="T31" s="269"/>
      <c r="U31" s="260" t="s">
        <v>435</v>
      </c>
      <c r="V31" s="260"/>
    </row>
    <row r="32" spans="1:67" s="526" customFormat="1" ht="67.5" customHeight="1" x14ac:dyDescent="0.25">
      <c r="A32" s="66" t="s">
        <v>436</v>
      </c>
      <c r="B32" s="66" t="s">
        <v>437</v>
      </c>
      <c r="C32" s="67" t="s">
        <v>53</v>
      </c>
      <c r="D32" s="66" t="s">
        <v>438</v>
      </c>
      <c r="E32" s="67" t="s">
        <v>24</v>
      </c>
      <c r="F32" s="67">
        <v>4</v>
      </c>
      <c r="G32" s="66" t="s">
        <v>439</v>
      </c>
      <c r="H32" s="67">
        <v>1</v>
      </c>
      <c r="I32" s="117"/>
      <c r="J32" s="67"/>
      <c r="K32" s="67">
        <v>1</v>
      </c>
      <c r="L32" s="67"/>
      <c r="M32" s="67"/>
      <c r="O32" s="67">
        <v>1</v>
      </c>
      <c r="P32" s="67"/>
      <c r="R32" s="67">
        <v>1</v>
      </c>
      <c r="S32" s="67"/>
      <c r="T32" s="269"/>
      <c r="U32" s="67" t="s">
        <v>440</v>
      </c>
      <c r="V32" s="26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7"/>
      <c r="AT32" s="527"/>
      <c r="AU32" s="527"/>
      <c r="AV32" s="527"/>
      <c r="AW32" s="527"/>
      <c r="AX32" s="527"/>
      <c r="AY32" s="527"/>
      <c r="AZ32" s="527"/>
      <c r="BA32" s="527"/>
      <c r="BB32" s="527"/>
      <c r="BC32" s="527"/>
      <c r="BD32" s="527"/>
      <c r="BE32" s="527"/>
      <c r="BF32" s="527"/>
      <c r="BG32" s="527"/>
      <c r="BH32" s="527"/>
      <c r="BI32" s="527"/>
      <c r="BJ32" s="527"/>
      <c r="BK32" s="527"/>
      <c r="BL32" s="527"/>
      <c r="BM32" s="527"/>
      <c r="BN32" s="527"/>
      <c r="BO32" s="527"/>
    </row>
    <row r="33" spans="1:67" s="526" customFormat="1" ht="77.25" customHeight="1" x14ac:dyDescent="0.25">
      <c r="A33" s="66" t="s">
        <v>441</v>
      </c>
      <c r="B33" s="66" t="s">
        <v>442</v>
      </c>
      <c r="C33" s="67" t="s">
        <v>53</v>
      </c>
      <c r="D33" s="66" t="s">
        <v>443</v>
      </c>
      <c r="E33" s="67" t="s">
        <v>24</v>
      </c>
      <c r="F33" s="334">
        <v>1</v>
      </c>
      <c r="G33" s="66" t="s">
        <v>444</v>
      </c>
      <c r="H33" s="67"/>
      <c r="I33" s="67"/>
      <c r="J33" s="67"/>
      <c r="K33" s="67"/>
      <c r="L33" s="67"/>
      <c r="M33" s="67">
        <v>1</v>
      </c>
      <c r="N33" s="67"/>
      <c r="O33" s="67"/>
      <c r="P33" s="67"/>
      <c r="Q33" s="67"/>
      <c r="R33" s="67"/>
      <c r="S33" s="67"/>
      <c r="T33" s="269"/>
      <c r="U33" s="67" t="s">
        <v>445</v>
      </c>
      <c r="V33" s="267"/>
      <c r="W33" s="527"/>
      <c r="X33" s="527"/>
      <c r="Y33" s="527"/>
      <c r="Z33" s="527"/>
      <c r="AA33" s="527"/>
      <c r="AB33" s="527"/>
      <c r="AC33" s="527"/>
      <c r="AD33" s="527"/>
      <c r="AE33" s="527"/>
      <c r="AF33" s="527"/>
      <c r="AG33" s="527"/>
      <c r="AH33" s="527"/>
      <c r="AI33" s="527"/>
      <c r="AJ33" s="527"/>
      <c r="AK33" s="527"/>
      <c r="AL33" s="527"/>
      <c r="AM33" s="527"/>
      <c r="AN33" s="527"/>
      <c r="AO33" s="527"/>
      <c r="AP33" s="527"/>
      <c r="AQ33" s="527"/>
      <c r="AR33" s="527"/>
      <c r="AS33" s="527"/>
      <c r="AT33" s="527"/>
      <c r="AU33" s="527"/>
      <c r="AV33" s="527"/>
      <c r="AW33" s="527"/>
      <c r="AX33" s="527"/>
      <c r="AY33" s="527"/>
      <c r="AZ33" s="527"/>
      <c r="BA33" s="527"/>
      <c r="BB33" s="527"/>
      <c r="BC33" s="527"/>
      <c r="BD33" s="527"/>
      <c r="BE33" s="527"/>
      <c r="BF33" s="527"/>
      <c r="BG33" s="527"/>
      <c r="BH33" s="527"/>
      <c r="BI33" s="527"/>
      <c r="BJ33" s="527"/>
      <c r="BK33" s="527"/>
      <c r="BL33" s="527"/>
      <c r="BM33" s="527"/>
      <c r="BN33" s="527"/>
      <c r="BO33" s="527"/>
    </row>
    <row r="34" spans="1:67" ht="51.75" customHeight="1" x14ac:dyDescent="0.2">
      <c r="A34" s="712" t="s">
        <v>446</v>
      </c>
      <c r="B34" s="712" t="s">
        <v>447</v>
      </c>
      <c r="C34" s="737" t="s">
        <v>53</v>
      </c>
      <c r="D34" s="712" t="s">
        <v>448</v>
      </c>
      <c r="E34" s="623" t="s">
        <v>130</v>
      </c>
      <c r="F34" s="740">
        <v>1</v>
      </c>
      <c r="G34" s="66" t="s">
        <v>449</v>
      </c>
      <c r="H34" s="288"/>
      <c r="I34" s="288"/>
      <c r="J34" s="288"/>
      <c r="K34" s="288"/>
      <c r="L34" s="288"/>
      <c r="M34" s="67">
        <v>1</v>
      </c>
      <c r="N34" s="288"/>
      <c r="O34" s="288"/>
      <c r="P34" s="288"/>
      <c r="Q34" s="288"/>
      <c r="R34" s="288"/>
      <c r="S34" s="288"/>
      <c r="T34" s="289"/>
      <c r="U34" s="288" t="s">
        <v>450</v>
      </c>
      <c r="V34" s="288"/>
    </row>
    <row r="35" spans="1:67" ht="51.75" customHeight="1" x14ac:dyDescent="0.2">
      <c r="A35" s="714"/>
      <c r="B35" s="714"/>
      <c r="C35" s="738"/>
      <c r="D35" s="714"/>
      <c r="E35" s="625"/>
      <c r="F35" s="741"/>
      <c r="G35" s="66" t="s">
        <v>451</v>
      </c>
      <c r="H35" s="288"/>
      <c r="I35" s="288"/>
      <c r="J35" s="288"/>
      <c r="K35" s="288"/>
      <c r="L35" s="288"/>
      <c r="M35" s="67">
        <v>1</v>
      </c>
      <c r="N35" s="288"/>
      <c r="O35" s="288"/>
      <c r="P35" s="288"/>
      <c r="Q35" s="288"/>
      <c r="R35" s="288"/>
      <c r="S35" s="288"/>
      <c r="T35" s="289"/>
      <c r="U35" s="288"/>
      <c r="V35" s="288"/>
    </row>
    <row r="36" spans="1:67" s="124" customFormat="1" ht="36" customHeight="1" x14ac:dyDescent="0.25">
      <c r="A36" s="691" t="s">
        <v>1063</v>
      </c>
      <c r="B36" s="693" t="s">
        <v>1064</v>
      </c>
      <c r="C36" s="696" t="s">
        <v>40</v>
      </c>
      <c r="D36" s="547" t="s">
        <v>1065</v>
      </c>
      <c r="E36" s="716" t="s">
        <v>526</v>
      </c>
      <c r="F36" s="563">
        <v>0.8</v>
      </c>
      <c r="G36" s="691" t="s">
        <v>1069</v>
      </c>
      <c r="H36" s="620"/>
      <c r="I36" s="620"/>
      <c r="J36" s="620"/>
      <c r="K36" s="620">
        <v>1</v>
      </c>
      <c r="L36" s="620"/>
      <c r="M36" s="620"/>
      <c r="N36" s="620">
        <v>1</v>
      </c>
      <c r="O36" s="620"/>
      <c r="P36" s="620"/>
      <c r="Q36" s="620">
        <v>1</v>
      </c>
      <c r="R36" s="620"/>
      <c r="S36" s="620"/>
      <c r="T36" s="620"/>
      <c r="U36" s="620"/>
      <c r="V36" s="620"/>
    </row>
    <row r="37" spans="1:67" s="124" customFormat="1" ht="36" customHeight="1" x14ac:dyDescent="0.25">
      <c r="A37" s="692"/>
      <c r="B37" s="695"/>
      <c r="C37" s="698"/>
      <c r="D37" s="547" t="s">
        <v>1066</v>
      </c>
      <c r="E37" s="695"/>
      <c r="F37" s="563">
        <v>1</v>
      </c>
      <c r="G37" s="736"/>
      <c r="H37" s="622"/>
      <c r="I37" s="622">
        <v>1</v>
      </c>
      <c r="J37" s="622"/>
      <c r="K37" s="622"/>
      <c r="L37" s="622"/>
      <c r="M37" s="622"/>
      <c r="N37" s="622"/>
      <c r="O37" s="622"/>
      <c r="P37" s="622"/>
      <c r="Q37" s="622"/>
      <c r="R37" s="622"/>
      <c r="S37" s="622"/>
      <c r="T37" s="622"/>
      <c r="U37" s="622"/>
      <c r="V37" s="622"/>
    </row>
    <row r="38" spans="1:67" x14ac:dyDescent="0.2">
      <c r="A38" s="42"/>
      <c r="B38" s="42"/>
      <c r="C38" s="42"/>
      <c r="D38" s="42"/>
      <c r="E38" s="42"/>
      <c r="F38" s="42"/>
      <c r="G38" s="42"/>
      <c r="H38" s="42"/>
      <c r="I38" s="42"/>
      <c r="J38" s="42"/>
      <c r="K38" s="42"/>
      <c r="L38" s="42"/>
      <c r="M38" s="42"/>
      <c r="N38" s="42"/>
      <c r="O38" s="42"/>
      <c r="P38" s="42"/>
      <c r="Q38" s="42"/>
      <c r="R38" s="42"/>
      <c r="S38" s="42"/>
      <c r="T38" s="128"/>
      <c r="U38" s="42"/>
      <c r="V38" s="42"/>
    </row>
    <row r="43" spans="1:67" ht="15.75" x14ac:dyDescent="0.25">
      <c r="B43" s="648"/>
      <c r="C43" s="648"/>
      <c r="D43" s="648"/>
      <c r="E43" s="53"/>
      <c r="H43" s="126"/>
      <c r="I43" s="126"/>
      <c r="J43" s="126"/>
      <c r="K43" s="123"/>
      <c r="L43" s="123"/>
      <c r="O43" s="124"/>
      <c r="P43" s="124"/>
      <c r="Q43" s="739"/>
      <c r="R43" s="739"/>
      <c r="S43" s="123"/>
      <c r="T43" s="123"/>
      <c r="U43" s="126"/>
    </row>
    <row r="44" spans="1:67" ht="15.75" x14ac:dyDescent="0.25">
      <c r="B44" s="650" t="s">
        <v>452</v>
      </c>
      <c r="C44" s="650"/>
      <c r="D44" s="650"/>
      <c r="E44" s="53"/>
      <c r="H44" s="650" t="s">
        <v>133</v>
      </c>
      <c r="I44" s="650"/>
      <c r="J44" s="650"/>
      <c r="K44" s="650"/>
      <c r="L44" s="650"/>
      <c r="O44" s="125"/>
      <c r="R44" s="125"/>
      <c r="S44" s="650" t="s">
        <v>134</v>
      </c>
      <c r="T44" s="650"/>
      <c r="U44" s="650"/>
    </row>
    <row r="45" spans="1:67" ht="15.75" x14ac:dyDescent="0.25">
      <c r="B45" s="739" t="s">
        <v>453</v>
      </c>
      <c r="C45" s="739"/>
      <c r="D45" s="739"/>
      <c r="E45" s="53"/>
      <c r="H45" s="739" t="s">
        <v>136</v>
      </c>
      <c r="I45" s="739"/>
      <c r="J45" s="739"/>
      <c r="K45" s="739"/>
      <c r="L45" s="739"/>
      <c r="O45" s="124"/>
      <c r="R45" s="124"/>
      <c r="S45" s="647" t="s">
        <v>137</v>
      </c>
      <c r="T45" s="647"/>
      <c r="U45" s="647"/>
    </row>
  </sheetData>
  <mergeCells count="63">
    <mergeCell ref="B45:D45"/>
    <mergeCell ref="H45:L45"/>
    <mergeCell ref="S45:U45"/>
    <mergeCell ref="A26:A29"/>
    <mergeCell ref="C26:C29"/>
    <mergeCell ref="F34:F35"/>
    <mergeCell ref="B43:D43"/>
    <mergeCell ref="Q43:R43"/>
    <mergeCell ref="B44:D44"/>
    <mergeCell ref="H44:L44"/>
    <mergeCell ref="S44:U44"/>
    <mergeCell ref="B26:B27"/>
    <mergeCell ref="E26:E27"/>
    <mergeCell ref="F26:F27"/>
    <mergeCell ref="A34:A35"/>
    <mergeCell ref="B34:B35"/>
    <mergeCell ref="C34:C35"/>
    <mergeCell ref="D34:D35"/>
    <mergeCell ref="E34:E35"/>
    <mergeCell ref="U18:U19"/>
    <mergeCell ref="V18:V19"/>
    <mergeCell ref="V20:V22"/>
    <mergeCell ref="G18:G19"/>
    <mergeCell ref="H18:J18"/>
    <mergeCell ref="K18:M18"/>
    <mergeCell ref="N18:P18"/>
    <mergeCell ref="Q18:S18"/>
    <mergeCell ref="T18:T19"/>
    <mergeCell ref="A20:A23"/>
    <mergeCell ref="B20:B22"/>
    <mergeCell ref="C20:C22"/>
    <mergeCell ref="E20:E22"/>
    <mergeCell ref="U20:U22"/>
    <mergeCell ref="A11:V11"/>
    <mergeCell ref="A12:V12"/>
    <mergeCell ref="B14:V14"/>
    <mergeCell ref="B15:V15"/>
    <mergeCell ref="B16:V16"/>
    <mergeCell ref="A18:A19"/>
    <mergeCell ref="B18:B19"/>
    <mergeCell ref="C18:C19"/>
    <mergeCell ref="D18:D19"/>
    <mergeCell ref="E18:F18"/>
    <mergeCell ref="A36:A37"/>
    <mergeCell ref="B36:B37"/>
    <mergeCell ref="C36:C37"/>
    <mergeCell ref="G36:G37"/>
    <mergeCell ref="E36:E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s>
  <pageMargins left="0.23622047244094491" right="0.23622047244094491" top="0" bottom="0.39370078740157483" header="0.39370078740157483" footer="0.39370078740157483"/>
  <pageSetup paperSize="14" scale="10" fitToHeight="0" orientation="landscape" r:id="rId1"/>
  <headerFooter>
    <oddFooter>&amp;CPágina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9337-4DA4-4C76-9DCB-EEEC4754B43C}">
  <sheetPr codeName="Sheet14">
    <pageSetUpPr fitToPage="1"/>
  </sheetPr>
  <dimension ref="A12:V40"/>
  <sheetViews>
    <sheetView topLeftCell="A13" zoomScale="80" zoomScaleNormal="80" workbookViewId="0">
      <selection activeCell="E31" sqref="E31"/>
    </sheetView>
  </sheetViews>
  <sheetFormatPr defaultColWidth="11.42578125" defaultRowHeight="14.25" x14ac:dyDescent="0.2"/>
  <cols>
    <col min="1" max="1" width="44.140625" style="2" bestFit="1" customWidth="1"/>
    <col min="2" max="2" width="66.42578125" style="2" customWidth="1"/>
    <col min="3" max="3" width="26" style="2" customWidth="1"/>
    <col min="4" max="4" width="18.7109375" style="2" customWidth="1"/>
    <col min="5" max="5" width="15" style="8" customWidth="1"/>
    <col min="6" max="6" width="17.42578125" style="2" bestFit="1" customWidth="1"/>
    <col min="7" max="7" width="13.7109375" style="2" customWidth="1"/>
    <col min="8" max="8" width="17.85546875" style="9" bestFit="1" customWidth="1"/>
    <col min="9" max="9" width="14.42578125" style="2" customWidth="1"/>
    <col min="10" max="10" width="15.85546875" style="2" customWidth="1"/>
    <col min="11" max="11" width="17.7109375" style="2" customWidth="1"/>
    <col min="12" max="12" width="12.42578125" style="2" customWidth="1"/>
    <col min="13" max="13" width="15.28515625" style="2" customWidth="1"/>
    <col min="14" max="14" width="10.140625" style="2" customWidth="1"/>
    <col min="15" max="15" width="14.7109375" style="2" customWidth="1"/>
    <col min="16" max="16" width="16.140625" style="2" customWidth="1"/>
    <col min="17" max="17" width="18.7109375" style="2" customWidth="1"/>
    <col min="18" max="18" width="14.7109375" style="2" customWidth="1"/>
    <col min="19" max="19" width="22.5703125" style="2" customWidth="1"/>
    <col min="20" max="20" width="17.140625" style="2" customWidth="1"/>
    <col min="21" max="21" width="27.140625" style="2" bestFit="1" customWidth="1"/>
    <col min="22" max="22" width="32.7109375" style="4" customWidth="1"/>
    <col min="23" max="23" width="9.42578125" style="2" customWidth="1"/>
    <col min="24" max="24" width="5" style="2" customWidth="1"/>
    <col min="25" max="25" width="3.42578125" style="2" customWidth="1"/>
    <col min="26" max="26" width="8.7109375" style="2" customWidth="1"/>
    <col min="27" max="16384" width="11.42578125" style="2"/>
  </cols>
  <sheetData>
    <row r="12" spans="1:22" ht="19.5" x14ac:dyDescent="0.25">
      <c r="A12" s="633" t="s">
        <v>2</v>
      </c>
      <c r="B12" s="633"/>
      <c r="C12" s="633"/>
      <c r="D12" s="633"/>
      <c r="E12" s="633"/>
      <c r="F12" s="633"/>
      <c r="G12" s="633"/>
      <c r="H12" s="633"/>
      <c r="I12" s="633"/>
      <c r="J12" s="633"/>
      <c r="K12" s="633"/>
      <c r="L12" s="633"/>
      <c r="M12" s="633"/>
      <c r="N12" s="633"/>
      <c r="O12" s="633"/>
      <c r="P12" s="633"/>
      <c r="Q12" s="633"/>
      <c r="R12" s="633"/>
      <c r="S12" s="633"/>
      <c r="T12" s="633"/>
      <c r="U12" s="633"/>
      <c r="V12" s="633"/>
    </row>
    <row r="13" spans="1:22" ht="19.5" x14ac:dyDescent="0.25">
      <c r="A13" s="633" t="s">
        <v>454</v>
      </c>
      <c r="B13" s="633"/>
      <c r="C13" s="633"/>
      <c r="D13" s="633"/>
      <c r="E13" s="633"/>
      <c r="F13" s="633"/>
      <c r="G13" s="633"/>
      <c r="H13" s="633"/>
      <c r="I13" s="633"/>
      <c r="J13" s="633"/>
      <c r="K13" s="633"/>
      <c r="L13" s="633"/>
      <c r="M13" s="633"/>
      <c r="N13" s="633"/>
      <c r="O13" s="633"/>
      <c r="P13" s="633"/>
      <c r="Q13" s="633"/>
      <c r="R13" s="633"/>
      <c r="S13" s="633"/>
      <c r="T13" s="633"/>
      <c r="U13" s="633"/>
      <c r="V13" s="633"/>
    </row>
    <row r="14" spans="1:22" ht="19.5" x14ac:dyDescent="0.25">
      <c r="A14" s="633" t="s">
        <v>195</v>
      </c>
      <c r="B14" s="633"/>
      <c r="C14" s="633"/>
      <c r="D14" s="633"/>
      <c r="E14" s="633"/>
      <c r="F14" s="633"/>
      <c r="G14" s="633"/>
      <c r="H14" s="633"/>
      <c r="I14" s="633"/>
      <c r="J14" s="633"/>
      <c r="K14" s="633"/>
      <c r="L14" s="633"/>
      <c r="M14" s="633"/>
      <c r="N14" s="633"/>
      <c r="O14" s="633"/>
      <c r="P14" s="633"/>
      <c r="Q14" s="633"/>
      <c r="R14" s="633"/>
      <c r="S14" s="633"/>
      <c r="T14" s="633"/>
      <c r="U14" s="633"/>
      <c r="V14" s="633"/>
    </row>
    <row r="15" spans="1:22" ht="15" customHeight="1" x14ac:dyDescent="0.2">
      <c r="A15" s="44" t="s">
        <v>202</v>
      </c>
      <c r="B15" s="632" t="s">
        <v>455</v>
      </c>
      <c r="C15" s="632"/>
      <c r="D15" s="632"/>
      <c r="E15" s="632"/>
      <c r="F15" s="632"/>
      <c r="G15" s="632"/>
      <c r="H15" s="632"/>
      <c r="I15" s="632"/>
      <c r="J15" s="632"/>
      <c r="K15" s="632"/>
      <c r="L15" s="632"/>
      <c r="M15" s="632"/>
      <c r="N15" s="632"/>
      <c r="O15" s="632"/>
      <c r="P15" s="632"/>
      <c r="Q15" s="632"/>
      <c r="R15" s="632"/>
      <c r="S15" s="632"/>
      <c r="T15" s="632"/>
      <c r="U15" s="632"/>
      <c r="V15" s="632"/>
    </row>
    <row r="16" spans="1:22" ht="15" customHeight="1" x14ac:dyDescent="0.2">
      <c r="A16" s="44" t="s">
        <v>139</v>
      </c>
      <c r="B16" s="632" t="s">
        <v>456</v>
      </c>
      <c r="C16" s="632"/>
      <c r="D16" s="632"/>
      <c r="E16" s="632"/>
      <c r="F16" s="632"/>
      <c r="G16" s="632"/>
      <c r="H16" s="632"/>
      <c r="I16" s="632"/>
      <c r="J16" s="632"/>
      <c r="K16" s="632"/>
      <c r="L16" s="632"/>
      <c r="M16" s="632"/>
      <c r="N16" s="632"/>
      <c r="O16" s="632"/>
      <c r="P16" s="632"/>
      <c r="Q16" s="632"/>
      <c r="R16" s="632"/>
      <c r="S16" s="632"/>
      <c r="T16" s="632"/>
      <c r="U16" s="632"/>
      <c r="V16" s="632"/>
    </row>
    <row r="17" spans="1:22" ht="15" customHeight="1" x14ac:dyDescent="0.2">
      <c r="A17" s="44" t="s">
        <v>141</v>
      </c>
      <c r="B17" s="31" t="s">
        <v>394</v>
      </c>
      <c r="C17" s="32"/>
      <c r="D17" s="32"/>
      <c r="E17" s="33"/>
      <c r="F17" s="32"/>
      <c r="G17" s="32"/>
      <c r="H17" s="34"/>
      <c r="I17" s="32"/>
      <c r="J17" s="32"/>
      <c r="K17" s="32"/>
      <c r="L17" s="32"/>
      <c r="M17" s="32"/>
      <c r="N17" s="32"/>
      <c r="O17" s="32"/>
      <c r="P17" s="32"/>
      <c r="Q17" s="32"/>
      <c r="R17" s="32"/>
      <c r="S17" s="32"/>
      <c r="T17" s="32"/>
      <c r="U17" s="32"/>
      <c r="V17" s="35"/>
    </row>
    <row r="18" spans="1:22" ht="15" x14ac:dyDescent="0.2">
      <c r="A18" s="45"/>
      <c r="B18" s="45"/>
      <c r="C18" s="45"/>
      <c r="D18" s="45"/>
      <c r="E18" s="54"/>
      <c r="F18" s="45"/>
      <c r="G18" s="45"/>
      <c r="H18" s="55"/>
      <c r="I18" s="45"/>
      <c r="J18" s="45"/>
      <c r="K18" s="45"/>
      <c r="L18" s="45"/>
      <c r="M18" s="45"/>
      <c r="N18" s="45"/>
      <c r="O18" s="45"/>
      <c r="P18" s="45"/>
      <c r="Q18" s="45"/>
      <c r="R18" s="45"/>
      <c r="S18" s="45"/>
      <c r="T18" s="45"/>
      <c r="U18" s="45"/>
      <c r="V18" s="65"/>
    </row>
    <row r="19" spans="1:22" ht="15" x14ac:dyDescent="0.2">
      <c r="A19" s="629" t="s">
        <v>10</v>
      </c>
      <c r="B19" s="629" t="s">
        <v>15</v>
      </c>
      <c r="C19" s="629" t="s">
        <v>196</v>
      </c>
      <c r="D19" s="629" t="s">
        <v>197</v>
      </c>
      <c r="E19" s="629" t="s">
        <v>457</v>
      </c>
      <c r="F19" s="629" t="s">
        <v>199</v>
      </c>
      <c r="G19" s="629" t="s">
        <v>109</v>
      </c>
      <c r="H19" s="629" t="s">
        <v>200</v>
      </c>
      <c r="I19" s="635" t="s">
        <v>16</v>
      </c>
      <c r="J19" s="635"/>
      <c r="K19" s="635"/>
      <c r="L19" s="635" t="s">
        <v>17</v>
      </c>
      <c r="M19" s="635"/>
      <c r="N19" s="635"/>
      <c r="O19" s="635" t="s">
        <v>18</v>
      </c>
      <c r="P19" s="635"/>
      <c r="Q19" s="635"/>
      <c r="R19" s="635" t="s">
        <v>19</v>
      </c>
      <c r="S19" s="635"/>
      <c r="T19" s="635"/>
      <c r="U19" s="629" t="s">
        <v>20</v>
      </c>
      <c r="V19" s="629" t="s">
        <v>205</v>
      </c>
    </row>
    <row r="20" spans="1:22" s="4" customFormat="1" ht="15" x14ac:dyDescent="0.25">
      <c r="A20" s="629"/>
      <c r="B20" s="629"/>
      <c r="C20" s="629"/>
      <c r="D20" s="629"/>
      <c r="E20" s="629"/>
      <c r="F20" s="629"/>
      <c r="G20" s="629"/>
      <c r="H20" s="629"/>
      <c r="I20" s="42" t="s">
        <v>25</v>
      </c>
      <c r="J20" s="42" t="s">
        <v>26</v>
      </c>
      <c r="K20" s="42" t="s">
        <v>27</v>
      </c>
      <c r="L20" s="42" t="s">
        <v>28</v>
      </c>
      <c r="M20" s="42" t="s">
        <v>29</v>
      </c>
      <c r="N20" s="42" t="s">
        <v>30</v>
      </c>
      <c r="O20" s="42" t="s">
        <v>31</v>
      </c>
      <c r="P20" s="42" t="s">
        <v>32</v>
      </c>
      <c r="Q20" s="42" t="s">
        <v>33</v>
      </c>
      <c r="R20" s="42" t="s">
        <v>34</v>
      </c>
      <c r="S20" s="42" t="s">
        <v>35</v>
      </c>
      <c r="T20" s="42" t="s">
        <v>36</v>
      </c>
      <c r="U20" s="629"/>
      <c r="V20" s="629"/>
    </row>
    <row r="21" spans="1:22" ht="42.75" customHeight="1" x14ac:dyDescent="0.2">
      <c r="A21" s="747" t="s">
        <v>458</v>
      </c>
      <c r="B21" s="747"/>
      <c r="C21" s="56"/>
      <c r="D21" s="56"/>
      <c r="E21" s="56"/>
      <c r="F21" s="58"/>
      <c r="G21" s="58"/>
      <c r="H21" s="90"/>
      <c r="I21" s="91"/>
      <c r="J21" s="91"/>
      <c r="K21" s="91"/>
      <c r="L21" s="91"/>
      <c r="M21" s="91"/>
      <c r="N21" s="91"/>
      <c r="O21" s="91"/>
      <c r="P21" s="91"/>
      <c r="Q21" s="91"/>
      <c r="R21" s="91"/>
      <c r="S21" s="91"/>
      <c r="T21" s="91"/>
      <c r="U21" s="92"/>
      <c r="V21" s="93"/>
    </row>
    <row r="22" spans="1:22" ht="50.25" customHeight="1" x14ac:dyDescent="0.2">
      <c r="A22" s="747"/>
      <c r="B22" s="747"/>
      <c r="C22" s="56"/>
      <c r="D22" s="56"/>
      <c r="E22" s="56"/>
      <c r="F22" s="58"/>
      <c r="G22" s="58"/>
      <c r="H22" s="90"/>
      <c r="I22" s="91"/>
      <c r="J22" s="91"/>
      <c r="K22" s="90"/>
      <c r="L22" s="91"/>
      <c r="M22" s="91"/>
      <c r="N22" s="91"/>
      <c r="O22" s="91"/>
      <c r="P22" s="91"/>
      <c r="Q22" s="91"/>
      <c r="R22" s="91"/>
      <c r="S22" s="91"/>
      <c r="T22" s="91"/>
      <c r="U22" s="92"/>
      <c r="V22" s="93"/>
    </row>
    <row r="23" spans="1:22" ht="63" customHeight="1" x14ac:dyDescent="0.2">
      <c r="A23" s="747"/>
      <c r="B23" s="49"/>
      <c r="C23" s="56"/>
      <c r="D23" s="56"/>
      <c r="E23" s="56"/>
      <c r="F23" s="58"/>
      <c r="G23" s="58"/>
      <c r="H23" s="90"/>
      <c r="I23" s="91"/>
      <c r="J23" s="91"/>
      <c r="K23" s="91"/>
      <c r="L23" s="91"/>
      <c r="M23" s="91"/>
      <c r="N23" s="91"/>
      <c r="O23" s="91"/>
      <c r="P23" s="91"/>
      <c r="Q23" s="91"/>
      <c r="R23" s="91"/>
      <c r="S23" s="91"/>
      <c r="T23" s="91"/>
      <c r="U23" s="92"/>
      <c r="V23" s="93"/>
    </row>
    <row r="24" spans="1:22" ht="138.75" customHeight="1" x14ac:dyDescent="0.2">
      <c r="A24" s="747"/>
      <c r="B24" s="747"/>
      <c r="C24" s="56"/>
      <c r="D24" s="56"/>
      <c r="E24" s="56"/>
      <c r="F24" s="58"/>
      <c r="G24" s="58"/>
      <c r="H24" s="92"/>
      <c r="I24" s="91"/>
      <c r="J24" s="91"/>
      <c r="K24" s="91"/>
      <c r="L24" s="91"/>
      <c r="M24" s="91"/>
      <c r="N24" s="91"/>
      <c r="O24" s="91"/>
      <c r="P24" s="91"/>
      <c r="Q24" s="91"/>
      <c r="R24" s="91"/>
      <c r="S24" s="92"/>
      <c r="T24" s="91"/>
      <c r="U24" s="92"/>
      <c r="V24" s="93"/>
    </row>
    <row r="25" spans="1:22" ht="38.25" customHeight="1" x14ac:dyDescent="0.2">
      <c r="A25" s="747"/>
      <c r="B25" s="747"/>
      <c r="C25" s="56"/>
      <c r="D25" s="56"/>
      <c r="E25" s="56"/>
      <c r="F25" s="58"/>
      <c r="G25" s="58"/>
      <c r="H25" s="92"/>
      <c r="I25" s="91"/>
      <c r="J25" s="91"/>
      <c r="K25" s="91"/>
      <c r="L25" s="91"/>
      <c r="M25" s="91"/>
      <c r="N25" s="91"/>
      <c r="O25" s="91"/>
      <c r="P25" s="91"/>
      <c r="Q25" s="91"/>
      <c r="R25" s="91"/>
      <c r="S25" s="92"/>
      <c r="T25" s="92"/>
      <c r="U25" s="92"/>
      <c r="V25" s="93"/>
    </row>
    <row r="26" spans="1:22" ht="99" customHeight="1" x14ac:dyDescent="0.2">
      <c r="A26" s="61" t="s">
        <v>459</v>
      </c>
      <c r="B26" s="49"/>
      <c r="C26" s="56"/>
      <c r="D26" s="56"/>
      <c r="E26" s="56"/>
      <c r="F26" s="58"/>
      <c r="G26" s="58"/>
      <c r="H26" s="90"/>
      <c r="I26" s="91"/>
      <c r="J26" s="91"/>
      <c r="K26" s="91"/>
      <c r="L26" s="91"/>
      <c r="M26" s="91"/>
      <c r="N26" s="91"/>
      <c r="O26" s="91"/>
      <c r="P26" s="91"/>
      <c r="Q26" s="91"/>
      <c r="R26" s="91"/>
      <c r="S26" s="91"/>
      <c r="T26" s="90"/>
      <c r="U26" s="92"/>
      <c r="V26" s="93"/>
    </row>
    <row r="27" spans="1:22" ht="15" x14ac:dyDescent="0.2">
      <c r="A27" s="746" t="s">
        <v>460</v>
      </c>
      <c r="B27" s="746"/>
      <c r="C27" s="746"/>
      <c r="D27" s="746"/>
      <c r="E27" s="43"/>
      <c r="F27" s="94"/>
      <c r="G27" s="94"/>
      <c r="H27" s="95"/>
      <c r="I27" s="96">
        <f t="shared" ref="I27:T27" si="0">SUM(I21:I26)</f>
        <v>0</v>
      </c>
      <c r="J27" s="96">
        <f t="shared" si="0"/>
        <v>0</v>
      </c>
      <c r="K27" s="96">
        <f>SUM(K21:K26)</f>
        <v>0</v>
      </c>
      <c r="L27" s="96">
        <f t="shared" si="0"/>
        <v>0</v>
      </c>
      <c r="M27" s="96">
        <f t="shared" si="0"/>
        <v>0</v>
      </c>
      <c r="N27" s="96">
        <f t="shared" si="0"/>
        <v>0</v>
      </c>
      <c r="O27" s="96">
        <f t="shared" si="0"/>
        <v>0</v>
      </c>
      <c r="P27" s="96">
        <f t="shared" si="0"/>
        <v>0</v>
      </c>
      <c r="Q27" s="96">
        <f t="shared" si="0"/>
        <v>0</v>
      </c>
      <c r="R27" s="96">
        <f t="shared" si="0"/>
        <v>0</v>
      </c>
      <c r="S27" s="96">
        <f t="shared" si="0"/>
        <v>0</v>
      </c>
      <c r="T27" s="96">
        <f t="shared" si="0"/>
        <v>0</v>
      </c>
      <c r="U27" s="96">
        <f>+SUM(U21:U25)</f>
        <v>0</v>
      </c>
      <c r="V27" s="97"/>
    </row>
    <row r="28" spans="1:22" ht="15" x14ac:dyDescent="0.2">
      <c r="A28" s="45"/>
      <c r="B28" s="45"/>
      <c r="C28" s="45"/>
      <c r="D28" s="45"/>
      <c r="E28" s="54"/>
      <c r="F28" s="45"/>
      <c r="G28" s="45"/>
      <c r="H28" s="55"/>
      <c r="I28" s="45"/>
      <c r="J28" s="45"/>
      <c r="K28" s="45"/>
      <c r="L28" s="45"/>
      <c r="M28" s="45"/>
      <c r="N28" s="45"/>
      <c r="O28" s="45"/>
      <c r="P28" s="45"/>
      <c r="Q28" s="45"/>
      <c r="R28" s="45"/>
      <c r="S28" s="45"/>
      <c r="T28" s="45"/>
      <c r="U28" s="45"/>
      <c r="V28" s="65"/>
    </row>
    <row r="29" spans="1:22" ht="15" x14ac:dyDescent="0.2">
      <c r="A29" s="45"/>
      <c r="B29" s="45"/>
      <c r="C29" s="45"/>
      <c r="D29" s="45"/>
      <c r="E29" s="54"/>
      <c r="F29" s="45"/>
      <c r="G29" s="45"/>
      <c r="H29" s="55"/>
      <c r="I29" s="45"/>
      <c r="J29" s="45"/>
      <c r="K29" s="45"/>
      <c r="L29" s="45"/>
      <c r="M29" s="45"/>
      <c r="N29" s="45"/>
      <c r="O29" s="45"/>
      <c r="P29" s="45"/>
      <c r="Q29" s="45"/>
      <c r="R29" s="45"/>
      <c r="S29" s="45"/>
      <c r="T29" s="45"/>
      <c r="U29" s="45"/>
      <c r="V29" s="65"/>
    </row>
    <row r="30" spans="1:22" ht="15" x14ac:dyDescent="0.2">
      <c r="A30" s="45"/>
      <c r="B30" s="45"/>
      <c r="C30" s="45"/>
      <c r="D30" s="45"/>
      <c r="E30" s="54"/>
      <c r="F30" s="45"/>
      <c r="G30" s="45"/>
      <c r="H30" s="55"/>
      <c r="I30" s="45"/>
      <c r="J30" s="45"/>
      <c r="K30" s="45"/>
      <c r="L30" s="45"/>
      <c r="M30" s="45"/>
      <c r="N30" s="45"/>
      <c r="O30" s="45"/>
      <c r="P30" s="45"/>
      <c r="Q30" s="45"/>
      <c r="R30" s="45"/>
      <c r="S30" s="55"/>
      <c r="T30" s="45"/>
      <c r="U30" s="45"/>
      <c r="V30" s="65"/>
    </row>
    <row r="31" spans="1:22" ht="19.5" x14ac:dyDescent="0.25">
      <c r="B31" s="36"/>
      <c r="C31" s="36"/>
      <c r="D31" s="36"/>
      <c r="E31" s="37"/>
      <c r="F31" s="36"/>
      <c r="G31" s="36"/>
      <c r="H31" s="38"/>
      <c r="I31" s="36"/>
      <c r="J31" s="36"/>
      <c r="K31" s="36"/>
      <c r="L31" s="36"/>
      <c r="M31" s="36"/>
      <c r="N31" s="36"/>
      <c r="O31" s="36"/>
      <c r="P31" s="36"/>
      <c r="Q31" s="36"/>
      <c r="R31" s="36"/>
      <c r="S31" s="36"/>
      <c r="T31" s="36"/>
      <c r="U31" s="36"/>
      <c r="V31" s="39"/>
    </row>
    <row r="32" spans="1:22" ht="19.5" x14ac:dyDescent="0.25">
      <c r="B32" s="36"/>
      <c r="C32" s="36"/>
      <c r="D32" s="36"/>
      <c r="E32" s="37"/>
      <c r="F32" s="36"/>
      <c r="G32" s="36"/>
      <c r="H32" s="38"/>
      <c r="I32" s="36"/>
      <c r="J32" s="36"/>
      <c r="K32" s="36"/>
      <c r="L32" s="36"/>
      <c r="M32" s="36"/>
      <c r="N32" s="36"/>
      <c r="O32" s="36"/>
      <c r="P32" s="36"/>
      <c r="Q32" s="36"/>
      <c r="R32" s="36"/>
      <c r="S32" s="36"/>
      <c r="T32" s="36"/>
      <c r="U32" s="36"/>
      <c r="V32" s="39"/>
    </row>
    <row r="33" spans="2:22" ht="19.5" x14ac:dyDescent="0.25">
      <c r="B33" s="648"/>
      <c r="C33" s="648"/>
      <c r="D33" s="53"/>
      <c r="E33" s="45"/>
      <c r="F33" s="45"/>
      <c r="G33" s="126"/>
      <c r="H33" s="126"/>
      <c r="I33" s="126"/>
      <c r="J33" s="123"/>
      <c r="K33" s="123"/>
      <c r="L33" s="45"/>
      <c r="M33" s="45"/>
      <c r="N33" s="124"/>
      <c r="O33" s="124"/>
      <c r="P33" s="739"/>
      <c r="Q33" s="739"/>
      <c r="R33" s="123"/>
      <c r="S33" s="123"/>
      <c r="T33" s="126"/>
      <c r="U33" s="36"/>
      <c r="V33" s="39"/>
    </row>
    <row r="34" spans="2:22" ht="19.5" customHeight="1" x14ac:dyDescent="0.25">
      <c r="B34" s="650" t="s">
        <v>452</v>
      </c>
      <c r="C34" s="650"/>
      <c r="D34" s="53"/>
      <c r="E34" s="45"/>
      <c r="F34" s="45"/>
      <c r="G34" s="650" t="s">
        <v>133</v>
      </c>
      <c r="H34" s="650"/>
      <c r="I34" s="650"/>
      <c r="J34" s="650"/>
      <c r="K34" s="650"/>
      <c r="L34" s="45"/>
      <c r="M34" s="45"/>
      <c r="N34" s="125"/>
      <c r="O34" s="45"/>
      <c r="Q34" s="125"/>
      <c r="R34" s="650" t="s">
        <v>134</v>
      </c>
      <c r="S34" s="650"/>
      <c r="T34" s="650"/>
      <c r="U34" s="36"/>
      <c r="V34" s="39"/>
    </row>
    <row r="35" spans="2:22" ht="19.5" customHeight="1" x14ac:dyDescent="0.25">
      <c r="B35" s="739" t="s">
        <v>453</v>
      </c>
      <c r="C35" s="739"/>
      <c r="D35" s="53"/>
      <c r="E35" s="45"/>
      <c r="F35" s="45"/>
      <c r="G35" s="739" t="s">
        <v>136</v>
      </c>
      <c r="H35" s="739"/>
      <c r="I35" s="739"/>
      <c r="J35" s="739"/>
      <c r="K35" s="739"/>
      <c r="L35" s="45"/>
      <c r="M35" s="45"/>
      <c r="N35" s="124"/>
      <c r="O35" s="45"/>
      <c r="Q35" s="124"/>
      <c r="R35" s="647" t="s">
        <v>137</v>
      </c>
      <c r="S35" s="647"/>
      <c r="T35" s="647"/>
      <c r="U35" s="36"/>
      <c r="V35" s="39"/>
    </row>
    <row r="36" spans="2:22" ht="19.5" x14ac:dyDescent="0.25">
      <c r="C36" s="5"/>
      <c r="E36" s="2"/>
      <c r="H36" s="2"/>
      <c r="U36" s="36"/>
      <c r="V36" s="39"/>
    </row>
    <row r="37" spans="2:22" ht="19.5" x14ac:dyDescent="0.25">
      <c r="C37" s="5"/>
      <c r="E37" s="2"/>
      <c r="H37" s="2"/>
      <c r="U37" s="36"/>
      <c r="V37" s="39"/>
    </row>
    <row r="38" spans="2:22" ht="19.5" x14ac:dyDescent="0.25">
      <c r="B38" s="36"/>
      <c r="C38" s="36"/>
      <c r="D38" s="36"/>
      <c r="E38" s="37"/>
      <c r="F38" s="36"/>
      <c r="G38" s="36"/>
      <c r="H38" s="38"/>
      <c r="I38" s="36"/>
      <c r="J38" s="36"/>
      <c r="K38" s="36"/>
      <c r="L38" s="36"/>
      <c r="M38" s="36"/>
      <c r="N38" s="36"/>
      <c r="O38" s="36"/>
      <c r="P38" s="36"/>
      <c r="Q38" s="36"/>
      <c r="R38" s="36"/>
      <c r="S38" s="36"/>
      <c r="T38" s="36"/>
      <c r="U38" s="36"/>
      <c r="V38" s="39"/>
    </row>
    <row r="39" spans="2:22" ht="19.5" x14ac:dyDescent="0.25">
      <c r="B39" s="36"/>
      <c r="C39" s="36"/>
      <c r="D39" s="36"/>
      <c r="E39" s="37"/>
      <c r="F39" s="36"/>
      <c r="G39" s="36"/>
      <c r="H39" s="38"/>
      <c r="I39" s="36"/>
      <c r="J39" s="36"/>
      <c r="K39" s="36"/>
      <c r="L39" s="36"/>
      <c r="M39" s="36"/>
      <c r="N39" s="36"/>
      <c r="O39" s="36"/>
      <c r="P39" s="36"/>
      <c r="Q39" s="36"/>
      <c r="R39" s="36"/>
      <c r="S39" s="36"/>
      <c r="T39" s="36"/>
      <c r="U39" s="36"/>
      <c r="V39" s="39"/>
    </row>
    <row r="40" spans="2:22" ht="19.5" x14ac:dyDescent="0.25">
      <c r="B40" s="36"/>
      <c r="C40" s="36"/>
      <c r="D40" s="36"/>
      <c r="E40" s="37"/>
      <c r="F40" s="36"/>
      <c r="G40" s="36"/>
      <c r="H40" s="38"/>
      <c r="I40" s="36"/>
      <c r="J40" s="36"/>
      <c r="K40" s="36"/>
      <c r="L40" s="36"/>
      <c r="M40" s="36"/>
      <c r="N40" s="36"/>
      <c r="O40" s="36"/>
      <c r="P40" s="36"/>
      <c r="Q40" s="36"/>
      <c r="R40" s="36"/>
      <c r="S40" s="36"/>
      <c r="T40" s="36"/>
      <c r="U40" s="36"/>
      <c r="V40" s="39"/>
    </row>
  </sheetData>
  <mergeCells count="31">
    <mergeCell ref="L19:N19"/>
    <mergeCell ref="O19:Q19"/>
    <mergeCell ref="A12:V12"/>
    <mergeCell ref="A13:V13"/>
    <mergeCell ref="A14:V14"/>
    <mergeCell ref="B15:V15"/>
    <mergeCell ref="B16:V16"/>
    <mergeCell ref="R19:T19"/>
    <mergeCell ref="U19:U20"/>
    <mergeCell ref="V19:V20"/>
    <mergeCell ref="H19:H20"/>
    <mergeCell ref="I19:K19"/>
    <mergeCell ref="A21:A25"/>
    <mergeCell ref="B21:B22"/>
    <mergeCell ref="B24:B25"/>
    <mergeCell ref="F19:F20"/>
    <mergeCell ref="G19:G20"/>
    <mergeCell ref="A19:A20"/>
    <mergeCell ref="B19:B20"/>
    <mergeCell ref="C19:C20"/>
    <mergeCell ref="D19:D20"/>
    <mergeCell ref="E19:E20"/>
    <mergeCell ref="B35:C35"/>
    <mergeCell ref="G35:K35"/>
    <mergeCell ref="R35:T35"/>
    <mergeCell ref="A27:D27"/>
    <mergeCell ref="B33:C33"/>
    <mergeCell ref="P33:Q33"/>
    <mergeCell ref="B34:C34"/>
    <mergeCell ref="G34:K34"/>
    <mergeCell ref="R34:T34"/>
  </mergeCells>
  <pageMargins left="0.23622047244094491" right="0.23622047244094491" top="0.39370078740157483" bottom="0.39370078740157483" header="0.31496062992125984" footer="0.31496062992125984"/>
  <pageSetup paperSize="5" scale="38" orientation="landscape" r:id="rId1"/>
  <headerFooter>
    <oddFooter>&amp;CPágina &amp;P de &amp;N</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3FE2-2F1B-4386-95DE-F852A95DA822}">
  <sheetPr>
    <tabColor theme="9"/>
    <pageSetUpPr fitToPage="1"/>
  </sheetPr>
  <dimension ref="A13:W46"/>
  <sheetViews>
    <sheetView topLeftCell="A34" zoomScale="53" zoomScaleNormal="53" workbookViewId="0">
      <selection activeCell="L45" sqref="L45:N46"/>
    </sheetView>
  </sheetViews>
  <sheetFormatPr defaultColWidth="11.42578125" defaultRowHeight="11.25" x14ac:dyDescent="0.2"/>
  <cols>
    <col min="1" max="1" width="33.42578125" style="15" bestFit="1" customWidth="1"/>
    <col min="2" max="2" width="39.5703125" style="15" customWidth="1"/>
    <col min="3" max="3" width="22.28515625" style="17" customWidth="1"/>
    <col min="4" max="5" width="27.140625" style="15" customWidth="1"/>
    <col min="6" max="6" width="17.7109375" style="15" customWidth="1"/>
    <col min="7" max="7" width="23.85546875" style="15" customWidth="1"/>
    <col min="8" max="8" width="20.42578125" style="19" customWidth="1"/>
    <col min="9" max="9" width="13.28515625" style="15" customWidth="1"/>
    <col min="10" max="11" width="21.5703125" style="15" customWidth="1"/>
    <col min="12" max="21" width="24.42578125" style="15" customWidth="1"/>
    <col min="22" max="22" width="45.42578125" style="15" customWidth="1"/>
    <col min="23" max="23" width="43.7109375" style="15" customWidth="1"/>
    <col min="24" max="30" width="16.7109375" style="15" customWidth="1"/>
    <col min="31" max="142" width="11.42578125" style="15" customWidth="1"/>
    <col min="143" max="144" width="9.42578125" style="15" customWidth="1"/>
    <col min="145" max="145" width="5" style="15" customWidth="1"/>
    <col min="146" max="146" width="3.42578125" style="15" customWidth="1"/>
    <col min="147" max="147" width="8.7109375" style="15" customWidth="1"/>
    <col min="148" max="16384" width="11.42578125" style="15"/>
  </cols>
  <sheetData>
    <row r="13" spans="1:22" x14ac:dyDescent="0.2">
      <c r="A13" s="137"/>
      <c r="B13" s="137"/>
      <c r="C13" s="138"/>
      <c r="D13" s="137"/>
      <c r="E13" s="137"/>
      <c r="F13" s="137"/>
      <c r="G13" s="137"/>
      <c r="H13" s="139"/>
      <c r="I13" s="137"/>
      <c r="J13" s="137"/>
      <c r="K13" s="137"/>
      <c r="L13" s="137"/>
      <c r="M13" s="137"/>
      <c r="N13" s="137"/>
      <c r="O13" s="137"/>
      <c r="P13" s="137"/>
      <c r="Q13" s="137"/>
      <c r="R13" s="137"/>
      <c r="S13" s="137"/>
      <c r="T13" s="137"/>
      <c r="U13" s="137"/>
      <c r="V13" s="137"/>
    </row>
    <row r="14" spans="1:22" ht="17.25" customHeight="1" x14ac:dyDescent="0.2">
      <c r="A14" s="748" t="s">
        <v>2</v>
      </c>
      <c r="B14" s="748"/>
      <c r="C14" s="748"/>
      <c r="D14" s="748"/>
      <c r="E14" s="748"/>
      <c r="F14" s="748"/>
      <c r="G14" s="748"/>
      <c r="H14" s="748"/>
      <c r="I14" s="748"/>
      <c r="J14" s="748"/>
      <c r="K14" s="748"/>
      <c r="L14" s="748"/>
      <c r="M14" s="748"/>
      <c r="N14" s="748"/>
      <c r="O14" s="748"/>
      <c r="P14" s="748"/>
      <c r="Q14" s="748"/>
      <c r="R14" s="748"/>
      <c r="S14" s="748"/>
      <c r="T14" s="748"/>
      <c r="U14" s="748"/>
      <c r="V14" s="748"/>
    </row>
    <row r="15" spans="1:22" ht="19.5" x14ac:dyDescent="0.25">
      <c r="A15" s="633" t="s">
        <v>454</v>
      </c>
      <c r="B15" s="633"/>
      <c r="C15" s="633"/>
      <c r="D15" s="633"/>
      <c r="E15" s="633"/>
      <c r="F15" s="633"/>
      <c r="G15" s="633"/>
      <c r="H15" s="633"/>
      <c r="I15" s="633"/>
      <c r="J15" s="633"/>
      <c r="K15" s="633"/>
      <c r="L15" s="633"/>
      <c r="M15" s="633"/>
      <c r="N15" s="633"/>
      <c r="O15" s="633"/>
      <c r="P15" s="633"/>
      <c r="Q15" s="633"/>
      <c r="R15" s="633"/>
      <c r="S15" s="633"/>
      <c r="T15" s="633"/>
      <c r="U15" s="633"/>
      <c r="V15" s="633"/>
    </row>
    <row r="16" spans="1:22" ht="19.5" x14ac:dyDescent="0.25">
      <c r="A16" s="633" t="s">
        <v>195</v>
      </c>
      <c r="B16" s="633"/>
      <c r="C16" s="633"/>
      <c r="D16" s="633"/>
      <c r="E16" s="633"/>
      <c r="F16" s="633"/>
      <c r="G16" s="633"/>
      <c r="H16" s="633"/>
      <c r="I16" s="633"/>
      <c r="J16" s="633"/>
      <c r="K16" s="633"/>
      <c r="L16" s="633"/>
      <c r="M16" s="633"/>
      <c r="N16" s="633"/>
      <c r="O16" s="633"/>
      <c r="P16" s="633"/>
      <c r="Q16" s="633"/>
      <c r="R16" s="633"/>
      <c r="S16" s="633"/>
      <c r="T16" s="633"/>
      <c r="U16" s="633"/>
      <c r="V16" s="633"/>
    </row>
    <row r="17" spans="1:23" x14ac:dyDescent="0.2">
      <c r="A17" s="41"/>
      <c r="B17" s="41"/>
      <c r="C17" s="41"/>
      <c r="D17" s="41"/>
      <c r="E17" s="41"/>
      <c r="F17" s="41"/>
      <c r="G17" s="41"/>
      <c r="H17" s="41"/>
      <c r="I17" s="41"/>
      <c r="J17" s="41"/>
      <c r="K17" s="41"/>
      <c r="L17" s="41"/>
      <c r="M17" s="41"/>
      <c r="N17" s="41"/>
      <c r="O17" s="41"/>
      <c r="P17" s="41"/>
      <c r="Q17" s="41"/>
      <c r="R17" s="41"/>
      <c r="S17" s="41"/>
      <c r="T17" s="41"/>
      <c r="U17" s="41"/>
      <c r="V17" s="41"/>
    </row>
    <row r="18" spans="1:23" ht="15" x14ac:dyDescent="0.2">
      <c r="A18" s="44" t="s">
        <v>202</v>
      </c>
      <c r="B18" s="632" t="s">
        <v>538</v>
      </c>
      <c r="C18" s="632"/>
      <c r="D18" s="632"/>
      <c r="E18" s="632"/>
      <c r="F18" s="632"/>
      <c r="G18" s="632"/>
      <c r="H18" s="632"/>
      <c r="I18" s="632"/>
      <c r="J18" s="632"/>
      <c r="K18" s="632"/>
      <c r="L18" s="632"/>
      <c r="M18" s="632"/>
      <c r="N18" s="632"/>
      <c r="O18" s="632"/>
      <c r="P18" s="632"/>
      <c r="Q18" s="632"/>
      <c r="R18" s="632"/>
      <c r="S18" s="632"/>
      <c r="T18" s="632"/>
      <c r="U18" s="632"/>
      <c r="V18" s="632"/>
      <c r="W18" s="45"/>
    </row>
    <row r="19" spans="1:23" ht="15" x14ac:dyDescent="0.2">
      <c r="A19" s="44" t="s">
        <v>139</v>
      </c>
      <c r="B19" s="632" t="s">
        <v>287</v>
      </c>
      <c r="C19" s="632"/>
      <c r="D19" s="632"/>
      <c r="E19" s="632"/>
      <c r="F19" s="632"/>
      <c r="G19" s="632"/>
      <c r="H19" s="632"/>
      <c r="I19" s="632"/>
      <c r="J19" s="632"/>
      <c r="K19" s="632"/>
      <c r="L19" s="632"/>
      <c r="M19" s="632"/>
      <c r="N19" s="632"/>
      <c r="O19" s="632"/>
      <c r="P19" s="632"/>
      <c r="Q19" s="632"/>
      <c r="R19" s="632"/>
      <c r="S19" s="632"/>
      <c r="T19" s="632"/>
      <c r="U19" s="632"/>
      <c r="V19" s="632"/>
      <c r="W19" s="45"/>
    </row>
    <row r="20" spans="1:23" ht="15" x14ac:dyDescent="0.2">
      <c r="A20" s="44" t="s">
        <v>141</v>
      </c>
      <c r="B20" s="31" t="s">
        <v>462</v>
      </c>
      <c r="C20" s="98"/>
      <c r="D20" s="32"/>
      <c r="E20" s="32"/>
      <c r="F20" s="32"/>
      <c r="G20" s="32"/>
      <c r="H20" s="34"/>
      <c r="I20" s="32"/>
      <c r="J20" s="32"/>
      <c r="K20" s="32"/>
      <c r="L20" s="32"/>
      <c r="M20" s="32"/>
      <c r="N20" s="32"/>
      <c r="O20" s="32"/>
      <c r="P20" s="32"/>
      <c r="Q20" s="32"/>
      <c r="R20" s="32"/>
      <c r="S20" s="32"/>
      <c r="T20" s="32"/>
      <c r="U20" s="32"/>
      <c r="V20" s="99"/>
      <c r="W20" s="45"/>
    </row>
    <row r="21" spans="1:23" ht="15" x14ac:dyDescent="0.2">
      <c r="A21" s="45"/>
      <c r="B21" s="45"/>
      <c r="C21" s="100"/>
      <c r="D21" s="45"/>
      <c r="E21" s="45"/>
      <c r="F21" s="45"/>
      <c r="G21" s="45"/>
      <c r="H21" s="55"/>
      <c r="I21" s="45"/>
      <c r="J21" s="45"/>
      <c r="K21" s="45"/>
      <c r="L21" s="45"/>
      <c r="M21" s="45"/>
      <c r="N21" s="45"/>
      <c r="O21" s="45"/>
      <c r="P21" s="45"/>
      <c r="Q21" s="45"/>
      <c r="R21" s="45"/>
      <c r="S21" s="45"/>
      <c r="T21" s="45"/>
      <c r="U21" s="45"/>
      <c r="V21" s="45"/>
      <c r="W21" s="45"/>
    </row>
    <row r="22" spans="1:23" ht="18.75" customHeight="1" x14ac:dyDescent="0.2">
      <c r="A22" s="611" t="s">
        <v>10</v>
      </c>
      <c r="B22" s="629" t="s">
        <v>15</v>
      </c>
      <c r="C22" s="611" t="s">
        <v>196</v>
      </c>
      <c r="D22" s="611" t="s">
        <v>197</v>
      </c>
      <c r="E22" s="611" t="s">
        <v>457</v>
      </c>
      <c r="F22" s="611" t="s">
        <v>199</v>
      </c>
      <c r="G22" s="611" t="s">
        <v>109</v>
      </c>
      <c r="H22" s="629" t="s">
        <v>200</v>
      </c>
      <c r="I22" s="635" t="s">
        <v>16</v>
      </c>
      <c r="J22" s="635"/>
      <c r="K22" s="635"/>
      <c r="L22" s="635" t="s">
        <v>17</v>
      </c>
      <c r="M22" s="635"/>
      <c r="N22" s="635"/>
      <c r="O22" s="635" t="s">
        <v>18</v>
      </c>
      <c r="P22" s="635"/>
      <c r="Q22" s="635"/>
      <c r="R22" s="635" t="s">
        <v>19</v>
      </c>
      <c r="S22" s="635"/>
      <c r="T22" s="635"/>
      <c r="U22" s="629" t="s">
        <v>20</v>
      </c>
      <c r="V22" s="629" t="s">
        <v>205</v>
      </c>
      <c r="W22" s="45"/>
    </row>
    <row r="23" spans="1:23" s="16" customFormat="1" ht="32.25" customHeight="1" x14ac:dyDescent="0.25">
      <c r="A23" s="644"/>
      <c r="B23" s="611"/>
      <c r="C23" s="644"/>
      <c r="D23" s="644"/>
      <c r="E23" s="644"/>
      <c r="F23" s="644"/>
      <c r="G23" s="644"/>
      <c r="H23" s="611"/>
      <c r="I23" s="118" t="s">
        <v>25</v>
      </c>
      <c r="J23" s="118" t="s">
        <v>26</v>
      </c>
      <c r="K23" s="118" t="s">
        <v>27</v>
      </c>
      <c r="L23" s="80" t="s">
        <v>28</v>
      </c>
      <c r="M23" s="80" t="s">
        <v>29</v>
      </c>
      <c r="N23" s="80" t="s">
        <v>30</v>
      </c>
      <c r="O23" s="80" t="s">
        <v>31</v>
      </c>
      <c r="P23" s="80" t="s">
        <v>32</v>
      </c>
      <c r="Q23" s="80" t="s">
        <v>33</v>
      </c>
      <c r="R23" s="80" t="s">
        <v>34</v>
      </c>
      <c r="S23" s="80" t="s">
        <v>35</v>
      </c>
      <c r="T23" s="80" t="s">
        <v>36</v>
      </c>
      <c r="U23" s="611"/>
      <c r="V23" s="611"/>
      <c r="W23" s="65"/>
    </row>
    <row r="24" spans="1:23" ht="78" customHeight="1" x14ac:dyDescent="0.2">
      <c r="A24" s="238"/>
      <c r="B24" s="238"/>
      <c r="C24" s="238"/>
      <c r="D24" s="239"/>
      <c r="E24" s="239"/>
      <c r="F24" s="239"/>
      <c r="G24" s="239"/>
      <c r="H24" s="240"/>
      <c r="I24" s="231"/>
      <c r="J24" s="231"/>
      <c r="K24" s="231"/>
      <c r="L24" s="231"/>
      <c r="M24" s="231"/>
      <c r="N24" s="231"/>
      <c r="O24" s="231"/>
      <c r="P24" s="231"/>
      <c r="Q24" s="231"/>
      <c r="R24" s="231"/>
      <c r="S24" s="231"/>
      <c r="T24" s="231"/>
      <c r="U24" s="231"/>
      <c r="V24" s="241"/>
      <c r="W24" s="89"/>
    </row>
    <row r="25" spans="1:23" ht="70.5" customHeight="1" x14ac:dyDescent="0.2">
      <c r="A25" s="238"/>
      <c r="B25" s="238"/>
      <c r="C25" s="238"/>
      <c r="D25" s="239"/>
      <c r="E25" s="239"/>
      <c r="F25" s="239"/>
      <c r="G25" s="239"/>
      <c r="H25" s="240"/>
      <c r="I25" s="231"/>
      <c r="J25" s="231"/>
      <c r="K25" s="231"/>
      <c r="L25" s="231"/>
      <c r="M25" s="231"/>
      <c r="N25" s="231"/>
      <c r="O25" s="231"/>
      <c r="P25" s="231"/>
      <c r="Q25" s="231"/>
      <c r="R25" s="231"/>
      <c r="S25" s="231"/>
      <c r="T25" s="231"/>
      <c r="U25" s="231"/>
      <c r="V25" s="232"/>
      <c r="W25" s="89"/>
    </row>
    <row r="26" spans="1:23" ht="70.5" customHeight="1" x14ac:dyDescent="0.2">
      <c r="A26" s="238"/>
      <c r="B26" s="238"/>
      <c r="C26" s="238"/>
      <c r="D26" s="242"/>
      <c r="E26" s="239"/>
      <c r="F26" s="239"/>
      <c r="G26" s="239"/>
      <c r="H26" s="240"/>
      <c r="I26" s="231"/>
      <c r="J26" s="231"/>
      <c r="K26" s="231"/>
      <c r="L26" s="231"/>
      <c r="M26" s="231"/>
      <c r="N26" s="231"/>
      <c r="O26" s="231"/>
      <c r="P26" s="231"/>
      <c r="Q26" s="231"/>
      <c r="R26" s="231"/>
      <c r="S26" s="231"/>
      <c r="T26" s="231"/>
      <c r="U26" s="231"/>
      <c r="V26" s="232"/>
      <c r="W26" s="89"/>
    </row>
    <row r="27" spans="1:23" ht="70.5" customHeight="1" x14ac:dyDescent="0.2">
      <c r="A27" s="238"/>
      <c r="B27" s="238"/>
      <c r="C27" s="238"/>
      <c r="D27" s="239"/>
      <c r="E27" s="239"/>
      <c r="F27" s="239"/>
      <c r="G27" s="239"/>
      <c r="H27" s="240"/>
      <c r="I27" s="231"/>
      <c r="J27" s="231"/>
      <c r="K27" s="231"/>
      <c r="L27" s="231"/>
      <c r="M27" s="231"/>
      <c r="N27" s="231"/>
      <c r="O27" s="231"/>
      <c r="P27" s="231"/>
      <c r="Q27" s="231"/>
      <c r="R27" s="231"/>
      <c r="S27" s="231"/>
      <c r="T27" s="231"/>
      <c r="U27" s="231"/>
      <c r="V27" s="232"/>
      <c r="W27" s="89"/>
    </row>
    <row r="28" spans="1:23" ht="70.5" customHeight="1" x14ac:dyDescent="0.2">
      <c r="A28" s="238"/>
      <c r="B28" s="238"/>
      <c r="C28" s="238"/>
      <c r="D28" s="239"/>
      <c r="E28" s="239"/>
      <c r="F28" s="239"/>
      <c r="G28" s="239"/>
      <c r="H28" s="240"/>
      <c r="I28" s="231"/>
      <c r="J28" s="231"/>
      <c r="K28" s="231"/>
      <c r="L28" s="231"/>
      <c r="M28" s="231"/>
      <c r="N28" s="231"/>
      <c r="O28" s="231"/>
      <c r="P28" s="231"/>
      <c r="Q28" s="231"/>
      <c r="R28" s="231"/>
      <c r="S28" s="231"/>
      <c r="T28" s="231"/>
      <c r="U28" s="231"/>
      <c r="V28" s="241"/>
      <c r="W28" s="89"/>
    </row>
    <row r="29" spans="1:23" ht="70.5" customHeight="1" x14ac:dyDescent="0.2">
      <c r="A29" s="238"/>
      <c r="B29" s="238"/>
      <c r="C29" s="238"/>
      <c r="D29" s="238"/>
      <c r="E29" s="239"/>
      <c r="F29" s="239"/>
      <c r="G29" s="239"/>
      <c r="H29" s="240"/>
      <c r="I29" s="231"/>
      <c r="J29" s="231"/>
      <c r="K29" s="231"/>
      <c r="L29" s="231"/>
      <c r="M29" s="231"/>
      <c r="N29" s="231"/>
      <c r="O29" s="231"/>
      <c r="P29" s="231"/>
      <c r="Q29" s="231"/>
      <c r="R29" s="231"/>
      <c r="S29" s="231"/>
      <c r="T29" s="231"/>
      <c r="U29" s="231"/>
      <c r="V29" s="232"/>
      <c r="W29" s="230"/>
    </row>
    <row r="30" spans="1:23" ht="70.5" customHeight="1" x14ac:dyDescent="0.2">
      <c r="A30" s="238"/>
      <c r="B30" s="238"/>
      <c r="C30" s="238"/>
      <c r="D30" s="238"/>
      <c r="E30" s="239"/>
      <c r="F30" s="239"/>
      <c r="G30" s="239"/>
      <c r="H30" s="240"/>
      <c r="I30" s="231"/>
      <c r="J30" s="231"/>
      <c r="K30" s="231"/>
      <c r="L30" s="231"/>
      <c r="M30" s="231"/>
      <c r="N30" s="231"/>
      <c r="O30" s="231"/>
      <c r="P30" s="231"/>
      <c r="Q30" s="231"/>
      <c r="R30" s="231"/>
      <c r="S30" s="231"/>
      <c r="T30" s="231"/>
      <c r="U30" s="231"/>
      <c r="V30" s="232"/>
      <c r="W30" s="230"/>
    </row>
    <row r="31" spans="1:23" ht="50.25" customHeight="1" x14ac:dyDescent="0.2">
      <c r="A31" s="238"/>
      <c r="B31" s="238"/>
      <c r="C31" s="238"/>
      <c r="D31" s="238"/>
      <c r="E31" s="239"/>
      <c r="F31" s="239"/>
      <c r="G31" s="239"/>
      <c r="H31" s="240"/>
      <c r="I31" s="231"/>
      <c r="J31" s="231"/>
      <c r="K31" s="231"/>
      <c r="L31" s="231"/>
      <c r="M31" s="231"/>
      <c r="N31" s="231"/>
      <c r="O31" s="231"/>
      <c r="P31" s="231"/>
      <c r="Q31" s="231"/>
      <c r="R31" s="231"/>
      <c r="S31" s="231"/>
      <c r="T31" s="231"/>
      <c r="U31" s="231"/>
      <c r="V31" s="232"/>
      <c r="W31" s="230"/>
    </row>
    <row r="32" spans="1:23" ht="57.75" customHeight="1" x14ac:dyDescent="0.2">
      <c r="A32" s="238"/>
      <c r="B32" s="238"/>
      <c r="C32" s="238"/>
      <c r="D32" s="238"/>
      <c r="E32" s="239"/>
      <c r="F32" s="239"/>
      <c r="G32" s="239"/>
      <c r="H32" s="240"/>
      <c r="I32" s="231"/>
      <c r="J32" s="231"/>
      <c r="K32" s="231"/>
      <c r="L32" s="231"/>
      <c r="M32" s="231"/>
      <c r="N32" s="231"/>
      <c r="O32" s="231"/>
      <c r="P32" s="231"/>
      <c r="Q32" s="231"/>
      <c r="R32" s="231"/>
      <c r="S32" s="231"/>
      <c r="T32" s="231"/>
      <c r="U32" s="231"/>
      <c r="V32" s="232"/>
      <c r="W32" s="230"/>
    </row>
    <row r="33" spans="1:23" ht="57.75" customHeight="1" x14ac:dyDescent="0.2">
      <c r="A33" s="238"/>
      <c r="B33" s="238"/>
      <c r="C33" s="238"/>
      <c r="D33" s="238"/>
      <c r="E33" s="238"/>
      <c r="F33" s="239"/>
      <c r="G33" s="239"/>
      <c r="H33" s="240"/>
      <c r="I33" s="231"/>
      <c r="J33" s="231"/>
      <c r="K33" s="231"/>
      <c r="L33" s="231"/>
      <c r="M33" s="231"/>
      <c r="N33" s="231"/>
      <c r="O33" s="231"/>
      <c r="P33" s="231"/>
      <c r="Q33" s="231"/>
      <c r="R33" s="231"/>
      <c r="S33" s="231"/>
      <c r="T33" s="231"/>
      <c r="U33" s="231"/>
      <c r="V33" s="241"/>
      <c r="W33" s="89"/>
    </row>
    <row r="34" spans="1:23" ht="40.5" customHeight="1" x14ac:dyDescent="0.2">
      <c r="A34" s="238"/>
      <c r="B34" s="238"/>
      <c r="C34" s="238"/>
      <c r="D34" s="239"/>
      <c r="E34" s="239"/>
      <c r="F34" s="239"/>
      <c r="G34" s="239"/>
      <c r="H34" s="240"/>
      <c r="I34" s="231"/>
      <c r="J34" s="231"/>
      <c r="K34" s="231"/>
      <c r="L34" s="231"/>
      <c r="M34" s="231"/>
      <c r="N34" s="231"/>
      <c r="O34" s="231"/>
      <c r="P34" s="231"/>
      <c r="Q34" s="231"/>
      <c r="R34" s="231"/>
      <c r="S34" s="231"/>
      <c r="T34" s="231"/>
      <c r="U34" s="231"/>
      <c r="V34" s="241"/>
      <c r="W34" s="89"/>
    </row>
    <row r="35" spans="1:23" ht="54" customHeight="1" x14ac:dyDescent="0.2">
      <c r="A35" s="238"/>
      <c r="B35" s="238"/>
      <c r="C35" s="238"/>
      <c r="D35" s="239"/>
      <c r="E35" s="239"/>
      <c r="F35" s="239"/>
      <c r="G35" s="239"/>
      <c r="H35" s="240"/>
      <c r="I35" s="231"/>
      <c r="J35" s="231"/>
      <c r="K35" s="231"/>
      <c r="L35" s="231"/>
      <c r="M35" s="231"/>
      <c r="N35" s="231"/>
      <c r="O35" s="231"/>
      <c r="P35" s="231"/>
      <c r="Q35" s="231"/>
      <c r="R35" s="231"/>
      <c r="S35" s="231"/>
      <c r="T35" s="231"/>
      <c r="U35" s="231"/>
      <c r="V35" s="241"/>
      <c r="W35" s="89"/>
    </row>
    <row r="36" spans="1:23" ht="57.75" customHeight="1" x14ac:dyDescent="0.2">
      <c r="A36" s="238"/>
      <c r="B36" s="238"/>
      <c r="C36" s="243"/>
      <c r="D36" s="238"/>
      <c r="E36" s="239"/>
      <c r="F36" s="239"/>
      <c r="G36" s="239"/>
      <c r="H36" s="240"/>
      <c r="I36" s="231"/>
      <c r="J36" s="231"/>
      <c r="K36" s="231"/>
      <c r="L36" s="231"/>
      <c r="M36" s="231"/>
      <c r="N36" s="231"/>
      <c r="O36" s="231"/>
      <c r="P36" s="231"/>
      <c r="Q36" s="231"/>
      <c r="R36" s="231"/>
      <c r="S36" s="231"/>
      <c r="T36" s="231"/>
      <c r="U36" s="231"/>
      <c r="V36" s="233"/>
      <c r="W36" s="89"/>
    </row>
    <row r="37" spans="1:23" s="18" customFormat="1" ht="18.75" customHeight="1" x14ac:dyDescent="0.2">
      <c r="A37" s="234" t="s">
        <v>539</v>
      </c>
      <c r="B37" s="235"/>
      <c r="C37" s="235"/>
      <c r="D37" s="235"/>
      <c r="E37" s="235"/>
      <c r="F37" s="235"/>
      <c r="G37" s="235"/>
      <c r="H37" s="235"/>
      <c r="I37" s="236">
        <f t="shared" ref="I37:U37" si="0">SUM(I24:I36)</f>
        <v>0</v>
      </c>
      <c r="J37" s="236">
        <f t="shared" si="0"/>
        <v>0</v>
      </c>
      <c r="K37" s="236">
        <f t="shared" si="0"/>
        <v>0</v>
      </c>
      <c r="L37" s="236">
        <f t="shared" si="0"/>
        <v>0</v>
      </c>
      <c r="M37" s="236">
        <f t="shared" si="0"/>
        <v>0</v>
      </c>
      <c r="N37" s="236">
        <f t="shared" si="0"/>
        <v>0</v>
      </c>
      <c r="O37" s="236">
        <f t="shared" si="0"/>
        <v>0</v>
      </c>
      <c r="P37" s="236">
        <f t="shared" si="0"/>
        <v>0</v>
      </c>
      <c r="Q37" s="236">
        <f t="shared" si="0"/>
        <v>0</v>
      </c>
      <c r="R37" s="236">
        <f t="shared" si="0"/>
        <v>0</v>
      </c>
      <c r="S37" s="236">
        <f t="shared" si="0"/>
        <v>0</v>
      </c>
      <c r="T37" s="236">
        <f t="shared" si="0"/>
        <v>0</v>
      </c>
      <c r="U37" s="236">
        <f t="shared" si="0"/>
        <v>0</v>
      </c>
      <c r="V37" s="237"/>
      <c r="W37" s="45"/>
    </row>
    <row r="38" spans="1:23" ht="15" x14ac:dyDescent="0.2">
      <c r="A38" s="45"/>
      <c r="B38" s="45"/>
      <c r="C38" s="100"/>
      <c r="D38" s="45"/>
      <c r="E38" s="45"/>
      <c r="F38" s="45"/>
      <c r="G38" s="45"/>
      <c r="H38" s="55"/>
      <c r="I38" s="45"/>
      <c r="J38" s="45"/>
      <c r="K38" s="45"/>
      <c r="L38" s="45"/>
      <c r="M38" s="45"/>
      <c r="N38" s="45"/>
      <c r="O38" s="45"/>
      <c r="P38" s="45"/>
      <c r="Q38" s="45"/>
      <c r="R38" s="45"/>
      <c r="S38" s="45"/>
      <c r="T38" s="45"/>
      <c r="U38" s="45"/>
      <c r="V38" s="45"/>
      <c r="W38" s="45"/>
    </row>
    <row r="39" spans="1:23" ht="15" x14ac:dyDescent="0.2">
      <c r="A39" s="45"/>
      <c r="B39" s="45"/>
      <c r="C39" s="100"/>
      <c r="D39" s="45"/>
      <c r="E39" s="45"/>
      <c r="F39" s="45"/>
      <c r="G39" s="45"/>
      <c r="H39" s="55"/>
      <c r="I39" s="45"/>
      <c r="J39" s="45"/>
      <c r="K39" s="45"/>
      <c r="L39" s="45"/>
      <c r="M39" s="45"/>
      <c r="N39" s="45"/>
      <c r="O39" s="45"/>
      <c r="P39" s="45"/>
      <c r="Q39" s="45"/>
      <c r="R39" s="45"/>
      <c r="S39" s="45"/>
      <c r="T39" s="45"/>
      <c r="U39" s="45"/>
      <c r="V39" s="45"/>
      <c r="W39" s="45"/>
    </row>
    <row r="40" spans="1:23" ht="15" x14ac:dyDescent="0.2">
      <c r="A40" s="45"/>
      <c r="B40" s="45"/>
      <c r="C40" s="100"/>
      <c r="D40" s="45"/>
      <c r="E40" s="45"/>
      <c r="F40" s="45"/>
      <c r="G40" s="45"/>
      <c r="H40" s="55"/>
      <c r="I40" s="45"/>
      <c r="J40" s="45"/>
      <c r="K40" s="45"/>
      <c r="L40" s="45"/>
      <c r="M40" s="45"/>
      <c r="N40" s="45"/>
      <c r="O40" s="45"/>
      <c r="P40" s="45"/>
      <c r="Q40" s="45"/>
      <c r="R40" s="45"/>
      <c r="S40" s="45"/>
      <c r="T40" s="45"/>
      <c r="U40" s="45"/>
      <c r="V40" s="45"/>
    </row>
    <row r="41" spans="1:23" ht="15" x14ac:dyDescent="0.2">
      <c r="A41" s="45"/>
      <c r="B41" s="45"/>
      <c r="C41" s="100"/>
      <c r="D41" s="45"/>
      <c r="E41" s="45"/>
      <c r="F41" s="45"/>
      <c r="G41" s="45"/>
      <c r="H41" s="55"/>
      <c r="I41" s="45"/>
      <c r="J41" s="45"/>
      <c r="K41" s="45"/>
      <c r="L41" s="45"/>
      <c r="M41" s="45"/>
      <c r="N41" s="45"/>
      <c r="O41" s="45"/>
      <c r="P41" s="45"/>
      <c r="Q41" s="45"/>
      <c r="R41" s="45"/>
      <c r="S41" s="45"/>
      <c r="T41" s="45"/>
      <c r="U41" s="45"/>
      <c r="V41" s="45"/>
    </row>
    <row r="42" spans="1:23" ht="15" x14ac:dyDescent="0.2">
      <c r="A42" s="45"/>
      <c r="B42" s="45"/>
      <c r="C42" s="47"/>
      <c r="D42" s="47"/>
      <c r="E42" s="45"/>
      <c r="F42" s="45"/>
      <c r="G42" s="53"/>
      <c r="H42" s="55"/>
      <c r="I42" s="55"/>
      <c r="J42" s="55"/>
      <c r="K42" s="55"/>
      <c r="L42" s="55"/>
      <c r="M42" s="55"/>
      <c r="N42" s="55"/>
      <c r="O42" s="45"/>
      <c r="P42" s="45"/>
      <c r="Q42" s="45"/>
      <c r="R42" s="45"/>
      <c r="S42" s="45"/>
      <c r="T42" s="45"/>
      <c r="U42" s="45"/>
      <c r="V42" s="45"/>
    </row>
    <row r="43" spans="1:23" ht="15" x14ac:dyDescent="0.2">
      <c r="A43" s="45"/>
      <c r="B43" s="45"/>
      <c r="C43" s="129"/>
      <c r="D43" s="129"/>
      <c r="E43" s="45"/>
      <c r="F43" s="45"/>
      <c r="G43" s="55"/>
      <c r="H43" s="55"/>
      <c r="I43" s="45"/>
      <c r="J43" s="45"/>
      <c r="K43" s="45"/>
      <c r="L43" s="45"/>
      <c r="M43" s="45"/>
      <c r="N43" s="45"/>
      <c r="O43" s="45"/>
      <c r="P43" s="45"/>
      <c r="Q43" s="45"/>
      <c r="R43" s="45"/>
      <c r="S43" s="45"/>
      <c r="T43" s="45"/>
      <c r="U43" s="45"/>
      <c r="V43" s="45"/>
    </row>
    <row r="44" spans="1:23" ht="15" x14ac:dyDescent="0.2">
      <c r="A44" s="45"/>
      <c r="B44" s="627"/>
      <c r="C44" s="627"/>
      <c r="D44" s="47"/>
      <c r="E44" s="45"/>
      <c r="F44" s="627"/>
      <c r="G44" s="627"/>
      <c r="H44" s="627"/>
      <c r="I44" s="627"/>
      <c r="J44" s="63"/>
      <c r="K44" s="63"/>
      <c r="L44" s="45"/>
      <c r="M44" s="45"/>
      <c r="N44" s="45"/>
      <c r="O44" s="45"/>
      <c r="P44" s="45"/>
      <c r="Q44" s="45"/>
      <c r="R44" s="45"/>
      <c r="S44" s="45"/>
      <c r="T44" s="45"/>
      <c r="U44" s="45"/>
      <c r="V44" s="45"/>
    </row>
    <row r="45" spans="1:23" ht="15" customHeight="1" x14ac:dyDescent="0.25">
      <c r="A45" s="45"/>
      <c r="B45" s="715" t="s">
        <v>536</v>
      </c>
      <c r="C45" s="715"/>
      <c r="D45" s="45"/>
      <c r="E45" s="45"/>
      <c r="F45" s="628" t="s">
        <v>133</v>
      </c>
      <c r="G45" s="628"/>
      <c r="H45" s="628"/>
      <c r="I45" s="628"/>
      <c r="J45" s="47"/>
      <c r="K45" s="47"/>
      <c r="L45" s="650" t="s">
        <v>134</v>
      </c>
      <c r="M45" s="650"/>
      <c r="N45" s="650"/>
      <c r="O45" s="45"/>
      <c r="P45" s="45"/>
      <c r="Q45" s="45"/>
      <c r="R45" s="45"/>
      <c r="S45" s="45"/>
      <c r="T45" s="45"/>
      <c r="U45" s="45"/>
      <c r="V45" s="45"/>
    </row>
    <row r="46" spans="1:23" ht="15.75" x14ac:dyDescent="0.2">
      <c r="A46" s="45"/>
      <c r="B46" s="626" t="s">
        <v>537</v>
      </c>
      <c r="C46" s="626"/>
      <c r="D46" s="45"/>
      <c r="E46" s="45"/>
      <c r="F46" s="626" t="s">
        <v>136</v>
      </c>
      <c r="G46" s="626"/>
      <c r="H46" s="626"/>
      <c r="I46" s="626"/>
      <c r="J46" s="45"/>
      <c r="K46" s="45"/>
      <c r="L46" s="647" t="s">
        <v>137</v>
      </c>
      <c r="M46" s="647"/>
      <c r="N46" s="647"/>
      <c r="O46" s="45"/>
      <c r="P46" s="45"/>
      <c r="Q46" s="45"/>
      <c r="R46" s="45"/>
      <c r="S46" s="45"/>
      <c r="T46" s="45"/>
      <c r="U46" s="45"/>
      <c r="V46" s="45"/>
    </row>
  </sheetData>
  <autoFilter ref="A22:V37" xr:uid="{9ACC4016-B174-4844-A00F-F45009F7F60C}">
    <filterColumn colId="8" showButton="0"/>
    <filterColumn colId="9" showButton="0"/>
    <filterColumn colId="11" showButton="0"/>
    <filterColumn colId="12" showButton="0"/>
    <filterColumn colId="14" showButton="0"/>
    <filterColumn colId="15" showButton="0"/>
    <filterColumn colId="17" showButton="0"/>
    <filterColumn colId="18" showButton="0"/>
  </autoFilter>
  <mergeCells count="27">
    <mergeCell ref="B46:C46"/>
    <mergeCell ref="F46:I46"/>
    <mergeCell ref="L46:N46"/>
    <mergeCell ref="B44:C44"/>
    <mergeCell ref="F44:I44"/>
    <mergeCell ref="B45:C45"/>
    <mergeCell ref="F45:I45"/>
    <mergeCell ref="L45:N45"/>
    <mergeCell ref="C22:C23"/>
    <mergeCell ref="D22:D23"/>
    <mergeCell ref="E22:E23"/>
    <mergeCell ref="A22:A23"/>
    <mergeCell ref="B22:B23"/>
    <mergeCell ref="A14:V14"/>
    <mergeCell ref="A15:V15"/>
    <mergeCell ref="A16:V16"/>
    <mergeCell ref="B18:V18"/>
    <mergeCell ref="B19:V19"/>
    <mergeCell ref="R22:T22"/>
    <mergeCell ref="U22:U23"/>
    <mergeCell ref="V22:V23"/>
    <mergeCell ref="F22:F23"/>
    <mergeCell ref="G22:G23"/>
    <mergeCell ref="H22:H23"/>
    <mergeCell ref="I22:K22"/>
    <mergeCell ref="L22:N22"/>
    <mergeCell ref="O22:Q22"/>
  </mergeCells>
  <pageMargins left="0.23622047244094491" right="0.23622047244094491" top="0.39370078740157483" bottom="0.39370078740157483" header="0.31496062992125984" footer="0.31496062992125984"/>
  <pageSetup paperSize="5" scale="32" fitToHeight="0" orientation="landscape" r:id="rId1"/>
  <headerFooter>
    <oddFooter>&amp;CPágina &amp;P de &amp;N</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01C5-3CB1-48F2-9F2C-0D49BADD6C98}">
  <sheetPr>
    <pageSetUpPr fitToPage="1"/>
  </sheetPr>
  <dimension ref="A11:V53"/>
  <sheetViews>
    <sheetView showGridLines="0" topLeftCell="A33" zoomScale="62" zoomScaleNormal="62" workbookViewId="0">
      <selection sqref="A1:V54"/>
    </sheetView>
  </sheetViews>
  <sheetFormatPr defaultColWidth="11.42578125" defaultRowHeight="15.75" x14ac:dyDescent="0.25"/>
  <cols>
    <col min="1" max="1" width="41.85546875" style="124" customWidth="1"/>
    <col min="2" max="3" width="41" style="124" customWidth="1"/>
    <col min="4" max="4" width="39.5703125" style="381" customWidth="1"/>
    <col min="5" max="5" width="18.7109375" style="124" customWidth="1"/>
    <col min="6" max="6" width="15.7109375" style="124" customWidth="1"/>
    <col min="7" max="7" width="57.7109375" style="124" customWidth="1"/>
    <col min="8" max="19" width="21.42578125" style="124" customWidth="1"/>
    <col min="20" max="20" width="24.42578125" style="124" customWidth="1"/>
    <col min="21" max="21" width="66.140625" style="124" customWidth="1"/>
    <col min="22" max="22" width="27.42578125" style="124" customWidth="1"/>
    <col min="23" max="23" width="16.7109375" style="124" customWidth="1"/>
    <col min="24" max="143" width="11.42578125" style="124" customWidth="1"/>
    <col min="144" max="144" width="6.28515625" style="124" customWidth="1"/>
    <col min="145" max="145" width="10.140625" style="124" customWidth="1"/>
    <col min="146" max="16384" width="11.42578125" style="124"/>
  </cols>
  <sheetData>
    <row r="11" spans="1:22" s="518" customFormat="1" ht="28.5" customHeight="1" x14ac:dyDescent="0.25">
      <c r="A11" s="633" t="s">
        <v>2</v>
      </c>
      <c r="B11" s="633"/>
      <c r="C11" s="633"/>
      <c r="D11" s="633"/>
      <c r="E11" s="633"/>
      <c r="F11" s="633"/>
      <c r="G11" s="633"/>
      <c r="H11" s="633"/>
      <c r="I11" s="633"/>
      <c r="J11" s="633"/>
      <c r="K11" s="633"/>
      <c r="L11" s="633"/>
      <c r="M11" s="633"/>
      <c r="N11" s="633"/>
      <c r="O11" s="633"/>
      <c r="P11" s="633"/>
      <c r="Q11" s="633"/>
      <c r="R11" s="633"/>
      <c r="S11" s="633"/>
      <c r="T11" s="633"/>
      <c r="U11" s="633"/>
      <c r="V11" s="633"/>
    </row>
    <row r="12" spans="1:22" s="518" customFormat="1" ht="19.5" x14ac:dyDescent="0.25">
      <c r="A12" s="633" t="s">
        <v>3</v>
      </c>
      <c r="B12" s="633"/>
      <c r="C12" s="633"/>
      <c r="D12" s="633"/>
      <c r="E12" s="633"/>
      <c r="F12" s="633"/>
      <c r="G12" s="633"/>
      <c r="H12" s="633"/>
      <c r="I12" s="633"/>
      <c r="J12" s="633"/>
      <c r="K12" s="633"/>
      <c r="L12" s="633"/>
      <c r="M12" s="633"/>
      <c r="N12" s="633"/>
      <c r="O12" s="633"/>
      <c r="P12" s="633"/>
      <c r="Q12" s="633"/>
      <c r="R12" s="633"/>
      <c r="S12" s="633"/>
      <c r="T12" s="633"/>
      <c r="U12" s="633"/>
      <c r="V12" s="633"/>
    </row>
    <row r="13" spans="1:22" x14ac:dyDescent="0.25">
      <c r="A13" s="461"/>
      <c r="B13" s="461"/>
      <c r="C13" s="461"/>
      <c r="D13" s="528"/>
      <c r="E13" s="461"/>
      <c r="F13" s="461"/>
      <c r="G13" s="461"/>
      <c r="H13" s="461"/>
      <c r="I13" s="461"/>
      <c r="J13" s="461"/>
      <c r="K13" s="461"/>
      <c r="L13" s="461"/>
      <c r="M13" s="461"/>
      <c r="N13" s="461"/>
      <c r="O13" s="461"/>
      <c r="P13" s="461"/>
      <c r="Q13" s="461"/>
      <c r="R13" s="461"/>
      <c r="S13" s="461"/>
      <c r="T13" s="461"/>
      <c r="U13" s="461"/>
    </row>
    <row r="14" spans="1:22" x14ac:dyDescent="0.25">
      <c r="A14" s="44" t="s">
        <v>202</v>
      </c>
      <c r="B14" s="632" t="s">
        <v>461</v>
      </c>
      <c r="C14" s="632"/>
      <c r="D14" s="632"/>
      <c r="E14" s="632"/>
      <c r="F14" s="632"/>
      <c r="G14" s="632"/>
      <c r="H14" s="632"/>
      <c r="I14" s="632"/>
      <c r="J14" s="632"/>
      <c r="K14" s="632"/>
      <c r="L14" s="632"/>
      <c r="M14" s="632"/>
      <c r="N14" s="632"/>
      <c r="O14" s="632"/>
      <c r="P14" s="632"/>
      <c r="Q14" s="632"/>
      <c r="R14" s="632"/>
      <c r="S14" s="632"/>
      <c r="T14" s="632"/>
      <c r="U14" s="632"/>
      <c r="V14" s="632"/>
    </row>
    <row r="15" spans="1:22" x14ac:dyDescent="0.25">
      <c r="A15" s="44" t="s">
        <v>139</v>
      </c>
      <c r="B15" s="632" t="s">
        <v>287</v>
      </c>
      <c r="C15" s="632"/>
      <c r="D15" s="632"/>
      <c r="E15" s="632"/>
      <c r="F15" s="632"/>
      <c r="G15" s="632"/>
      <c r="H15" s="632"/>
      <c r="I15" s="632"/>
      <c r="J15" s="632"/>
      <c r="K15" s="632"/>
      <c r="L15" s="632"/>
      <c r="M15" s="632"/>
      <c r="N15" s="632"/>
      <c r="O15" s="632"/>
      <c r="P15" s="632"/>
      <c r="Q15" s="632"/>
      <c r="R15" s="632"/>
      <c r="S15" s="632"/>
      <c r="T15" s="632"/>
      <c r="U15" s="632"/>
      <c r="V15" s="632"/>
    </row>
    <row r="16" spans="1:22" x14ac:dyDescent="0.25">
      <c r="A16" s="44" t="s">
        <v>141</v>
      </c>
      <c r="B16" s="632" t="s">
        <v>462</v>
      </c>
      <c r="C16" s="632"/>
      <c r="D16" s="632"/>
      <c r="E16" s="632"/>
      <c r="F16" s="632"/>
      <c r="G16" s="632"/>
      <c r="H16" s="632"/>
      <c r="I16" s="632"/>
      <c r="J16" s="632"/>
      <c r="K16" s="632"/>
      <c r="L16" s="632"/>
      <c r="M16" s="632"/>
      <c r="N16" s="632"/>
      <c r="O16" s="632"/>
      <c r="P16" s="632"/>
      <c r="Q16" s="632"/>
      <c r="R16" s="632"/>
      <c r="S16" s="632"/>
      <c r="T16" s="632"/>
      <c r="U16" s="632"/>
      <c r="V16" s="632"/>
    </row>
    <row r="17" spans="1:22" x14ac:dyDescent="0.25">
      <c r="A17" s="44" t="s">
        <v>463</v>
      </c>
      <c r="B17" s="632" t="s">
        <v>464</v>
      </c>
      <c r="C17" s="632"/>
      <c r="D17" s="632"/>
      <c r="E17" s="632"/>
      <c r="F17" s="632"/>
      <c r="G17" s="632"/>
      <c r="H17" s="632"/>
      <c r="I17" s="632"/>
      <c r="J17" s="632"/>
      <c r="K17" s="632"/>
      <c r="L17" s="632"/>
      <c r="M17" s="632"/>
      <c r="N17" s="632"/>
      <c r="O17" s="632"/>
      <c r="P17" s="632"/>
      <c r="Q17" s="632"/>
      <c r="R17" s="632"/>
      <c r="S17" s="632"/>
      <c r="T17" s="632"/>
      <c r="U17" s="632"/>
      <c r="V17" s="632"/>
    </row>
    <row r="18" spans="1:22" x14ac:dyDescent="0.25">
      <c r="A18" s="45"/>
      <c r="B18" s="45"/>
      <c r="C18" s="45"/>
      <c r="D18" s="53"/>
      <c r="E18" s="45"/>
      <c r="F18" s="45"/>
      <c r="G18" s="45"/>
      <c r="H18" s="45"/>
      <c r="I18" s="45"/>
      <c r="J18" s="45"/>
      <c r="K18" s="45"/>
      <c r="L18" s="45"/>
      <c r="M18" s="45"/>
      <c r="N18" s="45"/>
      <c r="O18" s="45"/>
      <c r="P18" s="45"/>
      <c r="Q18" s="45"/>
      <c r="R18" s="45"/>
      <c r="S18" s="45"/>
      <c r="T18" s="45"/>
      <c r="U18" s="45"/>
      <c r="V18" s="45"/>
    </row>
    <row r="19" spans="1:22" ht="23.25" customHeight="1" x14ac:dyDescent="0.25">
      <c r="A19" s="629" t="s">
        <v>10</v>
      </c>
      <c r="B19" s="629" t="s">
        <v>11</v>
      </c>
      <c r="C19" s="629" t="s">
        <v>143</v>
      </c>
      <c r="D19" s="629" t="s">
        <v>12</v>
      </c>
      <c r="E19" s="634" t="s">
        <v>145</v>
      </c>
      <c r="F19" s="634"/>
      <c r="G19" s="629" t="s">
        <v>15</v>
      </c>
      <c r="H19" s="635" t="s">
        <v>16</v>
      </c>
      <c r="I19" s="635"/>
      <c r="J19" s="635"/>
      <c r="K19" s="635" t="s">
        <v>17</v>
      </c>
      <c r="L19" s="635"/>
      <c r="M19" s="635"/>
      <c r="N19" s="635" t="s">
        <v>18</v>
      </c>
      <c r="O19" s="635"/>
      <c r="P19" s="635"/>
      <c r="Q19" s="635" t="s">
        <v>19</v>
      </c>
      <c r="R19" s="635"/>
      <c r="S19" s="635"/>
      <c r="T19" s="629" t="s">
        <v>20</v>
      </c>
      <c r="U19" s="629" t="s">
        <v>21</v>
      </c>
      <c r="V19" s="629" t="s">
        <v>205</v>
      </c>
    </row>
    <row r="20" spans="1:22" s="379" customFormat="1" ht="39.75" customHeight="1" x14ac:dyDescent="0.25">
      <c r="A20" s="629"/>
      <c r="B20" s="629"/>
      <c r="C20" s="629"/>
      <c r="D20" s="629"/>
      <c r="E20" s="42" t="s">
        <v>23</v>
      </c>
      <c r="F20" s="42" t="s">
        <v>24</v>
      </c>
      <c r="G20" s="629"/>
      <c r="H20" s="42" t="s">
        <v>25</v>
      </c>
      <c r="I20" s="42" t="s">
        <v>26</v>
      </c>
      <c r="J20" s="42" t="s">
        <v>27</v>
      </c>
      <c r="K20" s="42" t="s">
        <v>28</v>
      </c>
      <c r="L20" s="42" t="s">
        <v>29</v>
      </c>
      <c r="M20" s="42" t="s">
        <v>30</v>
      </c>
      <c r="N20" s="42" t="s">
        <v>31</v>
      </c>
      <c r="O20" s="42" t="s">
        <v>32</v>
      </c>
      <c r="P20" s="42" t="s">
        <v>33</v>
      </c>
      <c r="Q20" s="42" t="s">
        <v>34</v>
      </c>
      <c r="R20" s="42" t="s">
        <v>35</v>
      </c>
      <c r="S20" s="42" t="s">
        <v>36</v>
      </c>
      <c r="T20" s="629"/>
      <c r="U20" s="629"/>
      <c r="V20" s="629"/>
    </row>
    <row r="21" spans="1:22" ht="67.5" customHeight="1" x14ac:dyDescent="0.25">
      <c r="A21" s="607" t="s">
        <v>465</v>
      </c>
      <c r="B21" s="607" t="s">
        <v>466</v>
      </c>
      <c r="C21" s="623" t="s">
        <v>53</v>
      </c>
      <c r="D21" s="623" t="s">
        <v>467</v>
      </c>
      <c r="E21" s="617" t="s">
        <v>130</v>
      </c>
      <c r="F21" s="757">
        <v>1</v>
      </c>
      <c r="G21" s="88" t="s">
        <v>468</v>
      </c>
      <c r="H21" s="134"/>
      <c r="I21" s="134"/>
      <c r="J21" s="86">
        <v>1</v>
      </c>
      <c r="K21" s="134"/>
      <c r="L21" s="134"/>
      <c r="M21" s="134"/>
      <c r="N21" s="134"/>
      <c r="O21" s="134"/>
      <c r="P21" s="134"/>
      <c r="Q21" s="134"/>
      <c r="R21" s="134"/>
      <c r="S21" s="134"/>
      <c r="T21" s="309"/>
      <c r="U21" s="88" t="s">
        <v>469</v>
      </c>
      <c r="V21" s="101"/>
    </row>
    <row r="22" spans="1:22" ht="67.5" customHeight="1" x14ac:dyDescent="0.25">
      <c r="A22" s="608"/>
      <c r="B22" s="609"/>
      <c r="C22" s="625"/>
      <c r="D22" s="625"/>
      <c r="E22" s="619"/>
      <c r="F22" s="758"/>
      <c r="G22" s="88" t="s">
        <v>470</v>
      </c>
      <c r="H22" s="134"/>
      <c r="I22" s="134"/>
      <c r="J22" s="86">
        <v>1</v>
      </c>
      <c r="K22" s="134"/>
      <c r="L22" s="134"/>
      <c r="M22" s="134"/>
      <c r="N22" s="134"/>
      <c r="O22" s="134"/>
      <c r="P22" s="134"/>
      <c r="Q22" s="134"/>
      <c r="R22" s="134"/>
      <c r="S22" s="134"/>
      <c r="T22" s="309"/>
      <c r="U22" s="88" t="s">
        <v>471</v>
      </c>
      <c r="V22" s="101"/>
    </row>
    <row r="23" spans="1:22" ht="76.5" customHeight="1" x14ac:dyDescent="0.25">
      <c r="A23" s="608"/>
      <c r="B23" s="610" t="s">
        <v>472</v>
      </c>
      <c r="C23" s="623" t="s">
        <v>209</v>
      </c>
      <c r="D23" s="702" t="s">
        <v>473</v>
      </c>
      <c r="E23" s="755" t="s">
        <v>130</v>
      </c>
      <c r="F23" s="756">
        <v>1</v>
      </c>
      <c r="G23" s="88" t="s">
        <v>474</v>
      </c>
      <c r="H23" s="134"/>
      <c r="I23" s="134"/>
      <c r="J23" s="86"/>
      <c r="K23" s="134"/>
      <c r="L23" s="134"/>
      <c r="M23" s="134"/>
      <c r="N23" s="134"/>
      <c r="O23" s="134"/>
      <c r="P23" s="134"/>
      <c r="Q23" s="134"/>
      <c r="R23" s="134"/>
      <c r="S23" s="134">
        <v>1</v>
      </c>
      <c r="T23" s="309"/>
      <c r="U23" s="88" t="s">
        <v>475</v>
      </c>
      <c r="V23" s="101"/>
    </row>
    <row r="24" spans="1:22" ht="76.5" customHeight="1" x14ac:dyDescent="0.25">
      <c r="A24" s="608"/>
      <c r="B24" s="610"/>
      <c r="C24" s="625"/>
      <c r="D24" s="702"/>
      <c r="E24" s="755"/>
      <c r="F24" s="756"/>
      <c r="G24" s="88" t="s">
        <v>476</v>
      </c>
      <c r="H24" s="134"/>
      <c r="I24" s="134">
        <v>0.05</v>
      </c>
      <c r="J24" s="134">
        <v>0.05</v>
      </c>
      <c r="K24" s="134">
        <v>0.1</v>
      </c>
      <c r="L24" s="134">
        <v>0.1</v>
      </c>
      <c r="M24" s="134">
        <v>0.1</v>
      </c>
      <c r="N24" s="134">
        <v>0.1</v>
      </c>
      <c r="O24" s="134">
        <v>0.1</v>
      </c>
      <c r="P24" s="134">
        <v>0.1</v>
      </c>
      <c r="Q24" s="134">
        <v>0.1</v>
      </c>
      <c r="R24" s="134">
        <v>0.1</v>
      </c>
      <c r="S24" s="134">
        <v>0.1</v>
      </c>
      <c r="T24" s="309"/>
      <c r="U24" s="88" t="s">
        <v>477</v>
      </c>
      <c r="V24" s="101"/>
    </row>
    <row r="25" spans="1:22" ht="66" customHeight="1" x14ac:dyDescent="0.25">
      <c r="A25" s="607" t="s">
        <v>478</v>
      </c>
      <c r="B25" s="88" t="s">
        <v>479</v>
      </c>
      <c r="C25" s="67" t="s">
        <v>40</v>
      </c>
      <c r="D25" s="88" t="s">
        <v>480</v>
      </c>
      <c r="E25" s="86" t="s">
        <v>130</v>
      </c>
      <c r="F25" s="310">
        <v>1</v>
      </c>
      <c r="G25" s="88" t="s">
        <v>481</v>
      </c>
      <c r="H25" s="134"/>
      <c r="I25" s="134"/>
      <c r="J25" s="134">
        <v>1</v>
      </c>
      <c r="K25" s="134"/>
      <c r="L25" s="134"/>
      <c r="M25" s="134">
        <v>1</v>
      </c>
      <c r="N25" s="134"/>
      <c r="O25" s="134"/>
      <c r="P25" s="134">
        <v>1</v>
      </c>
      <c r="Q25" s="134"/>
      <c r="R25" s="134"/>
      <c r="S25" s="134">
        <v>1</v>
      </c>
      <c r="T25" s="309"/>
      <c r="U25" s="88" t="s">
        <v>43</v>
      </c>
      <c r="V25" s="101"/>
    </row>
    <row r="26" spans="1:22" ht="40.5" customHeight="1" x14ac:dyDescent="0.25">
      <c r="A26" s="608"/>
      <c r="B26" s="66" t="s">
        <v>482</v>
      </c>
      <c r="C26" s="67" t="s">
        <v>40</v>
      </c>
      <c r="D26" s="88" t="s">
        <v>483</v>
      </c>
      <c r="E26" s="86" t="s">
        <v>24</v>
      </c>
      <c r="F26" s="308">
        <v>8</v>
      </c>
      <c r="G26" s="88" t="s">
        <v>484</v>
      </c>
      <c r="H26" s="86"/>
      <c r="I26" s="86"/>
      <c r="J26" s="86">
        <v>2</v>
      </c>
      <c r="K26" s="86"/>
      <c r="L26" s="86"/>
      <c r="M26" s="86">
        <v>2</v>
      </c>
      <c r="N26" s="86"/>
      <c r="O26" s="86"/>
      <c r="P26" s="86">
        <v>2</v>
      </c>
      <c r="Q26" s="86"/>
      <c r="R26" s="86"/>
      <c r="S26" s="86">
        <v>2</v>
      </c>
      <c r="T26" s="309"/>
      <c r="U26" s="88" t="s">
        <v>485</v>
      </c>
      <c r="V26" s="388" t="s">
        <v>486</v>
      </c>
    </row>
    <row r="27" spans="1:22" ht="75" customHeight="1" x14ac:dyDescent="0.25">
      <c r="A27" s="608"/>
      <c r="B27" s="88" t="s">
        <v>487</v>
      </c>
      <c r="C27" s="67" t="s">
        <v>209</v>
      </c>
      <c r="D27" s="88" t="s">
        <v>488</v>
      </c>
      <c r="E27" s="86" t="s">
        <v>130</v>
      </c>
      <c r="F27" s="310">
        <v>1</v>
      </c>
      <c r="G27" s="88" t="s">
        <v>489</v>
      </c>
      <c r="H27" s="134">
        <v>1</v>
      </c>
      <c r="I27" s="134">
        <v>1</v>
      </c>
      <c r="J27" s="134">
        <v>1</v>
      </c>
      <c r="K27" s="134">
        <v>1</v>
      </c>
      <c r="L27" s="134">
        <v>1</v>
      </c>
      <c r="M27" s="134">
        <v>1</v>
      </c>
      <c r="N27" s="134">
        <v>1</v>
      </c>
      <c r="O27" s="134">
        <v>1</v>
      </c>
      <c r="P27" s="134">
        <v>1</v>
      </c>
      <c r="Q27" s="134">
        <v>1</v>
      </c>
      <c r="R27" s="134">
        <v>1</v>
      </c>
      <c r="S27" s="134">
        <v>1</v>
      </c>
      <c r="T27" s="309"/>
      <c r="U27" s="88" t="s">
        <v>43</v>
      </c>
      <c r="V27" s="101"/>
    </row>
    <row r="28" spans="1:22" ht="87.75" customHeight="1" x14ac:dyDescent="0.25">
      <c r="A28" s="608"/>
      <c r="B28" s="389" t="s">
        <v>490</v>
      </c>
      <c r="C28" s="75" t="s">
        <v>491</v>
      </c>
      <c r="D28" s="389" t="s">
        <v>492</v>
      </c>
      <c r="E28" s="330" t="s">
        <v>130</v>
      </c>
      <c r="F28" s="390">
        <v>1</v>
      </c>
      <c r="G28" s="389" t="s">
        <v>493</v>
      </c>
      <c r="H28" s="391"/>
      <c r="I28" s="391"/>
      <c r="J28" s="391"/>
      <c r="K28" s="391">
        <v>1</v>
      </c>
      <c r="L28" s="391"/>
      <c r="M28" s="391"/>
      <c r="N28" s="391"/>
      <c r="O28" s="391">
        <v>1</v>
      </c>
      <c r="P28" s="391"/>
      <c r="Q28" s="391"/>
      <c r="R28" s="391"/>
      <c r="S28" s="391">
        <v>1</v>
      </c>
      <c r="T28" s="392"/>
      <c r="U28" s="389"/>
      <c r="V28" s="102" t="s">
        <v>494</v>
      </c>
    </row>
    <row r="29" spans="1:22" ht="165" customHeight="1" x14ac:dyDescent="0.25">
      <c r="A29" s="609"/>
      <c r="B29" s="88" t="s">
        <v>495</v>
      </c>
      <c r="C29" s="67" t="s">
        <v>40</v>
      </c>
      <c r="D29" s="88" t="s">
        <v>496</v>
      </c>
      <c r="E29" s="86" t="s">
        <v>130</v>
      </c>
      <c r="F29" s="310">
        <v>1</v>
      </c>
      <c r="G29" s="88" t="s">
        <v>497</v>
      </c>
      <c r="H29" s="86"/>
      <c r="I29" s="86"/>
      <c r="J29" s="134">
        <v>1</v>
      </c>
      <c r="K29" s="86"/>
      <c r="L29" s="86"/>
      <c r="M29" s="134">
        <v>1</v>
      </c>
      <c r="N29" s="86"/>
      <c r="O29" s="86"/>
      <c r="P29" s="134">
        <v>1</v>
      </c>
      <c r="Q29" s="86"/>
      <c r="R29" s="86"/>
      <c r="S29" s="134">
        <v>1</v>
      </c>
      <c r="T29" s="309"/>
      <c r="U29" s="88" t="s">
        <v>498</v>
      </c>
      <c r="V29" s="101"/>
    </row>
    <row r="30" spans="1:22" ht="165.75" customHeight="1" x14ac:dyDescent="0.25">
      <c r="A30" s="610" t="s">
        <v>499</v>
      </c>
      <c r="B30" s="88" t="s">
        <v>500</v>
      </c>
      <c r="C30" s="67" t="s">
        <v>53</v>
      </c>
      <c r="D30" s="88" t="s">
        <v>501</v>
      </c>
      <c r="E30" s="86" t="s">
        <v>24</v>
      </c>
      <c r="F30" s="86">
        <v>3</v>
      </c>
      <c r="G30" s="279" t="s">
        <v>502</v>
      </c>
      <c r="H30" s="86"/>
      <c r="I30" s="86"/>
      <c r="J30" s="86"/>
      <c r="K30" s="86">
        <v>1</v>
      </c>
      <c r="L30" s="86"/>
      <c r="M30" s="86"/>
      <c r="N30" s="86"/>
      <c r="O30" s="86">
        <v>1</v>
      </c>
      <c r="P30" s="86"/>
      <c r="Q30" s="86"/>
      <c r="R30" s="86"/>
      <c r="S30" s="86">
        <v>1</v>
      </c>
      <c r="T30" s="88"/>
      <c r="U30" s="88" t="s">
        <v>43</v>
      </c>
      <c r="V30" s="101"/>
    </row>
    <row r="31" spans="1:22" ht="36.75" customHeight="1" x14ac:dyDescent="0.25">
      <c r="A31" s="610"/>
      <c r="B31" s="88" t="s">
        <v>503</v>
      </c>
      <c r="C31" s="67" t="s">
        <v>209</v>
      </c>
      <c r="D31" s="88" t="s">
        <v>504</v>
      </c>
      <c r="E31" s="86" t="s">
        <v>24</v>
      </c>
      <c r="F31" s="86">
        <v>12</v>
      </c>
      <c r="G31" s="88" t="s">
        <v>505</v>
      </c>
      <c r="H31" s="86">
        <v>1</v>
      </c>
      <c r="I31" s="86">
        <v>1</v>
      </c>
      <c r="J31" s="86">
        <v>1</v>
      </c>
      <c r="K31" s="86">
        <v>1</v>
      </c>
      <c r="L31" s="86">
        <v>1</v>
      </c>
      <c r="M31" s="86">
        <v>1</v>
      </c>
      <c r="N31" s="86">
        <v>1</v>
      </c>
      <c r="O31" s="86">
        <v>1</v>
      </c>
      <c r="P31" s="86">
        <v>1</v>
      </c>
      <c r="Q31" s="86">
        <v>1</v>
      </c>
      <c r="R31" s="86">
        <v>1</v>
      </c>
      <c r="S31" s="86">
        <v>1</v>
      </c>
      <c r="T31" s="309"/>
      <c r="U31" s="88" t="s">
        <v>43</v>
      </c>
      <c r="V31" s="101"/>
    </row>
    <row r="32" spans="1:22" ht="48.75" customHeight="1" x14ac:dyDescent="0.25">
      <c r="A32" s="610"/>
      <c r="B32" s="88" t="s">
        <v>506</v>
      </c>
      <c r="C32" s="67" t="s">
        <v>40</v>
      </c>
      <c r="D32" s="88" t="s">
        <v>507</v>
      </c>
      <c r="E32" s="86" t="s">
        <v>130</v>
      </c>
      <c r="F32" s="310">
        <v>1</v>
      </c>
      <c r="G32" s="88" t="s">
        <v>508</v>
      </c>
      <c r="H32" s="86"/>
      <c r="I32" s="86"/>
      <c r="J32" s="134">
        <v>1</v>
      </c>
      <c r="K32" s="86"/>
      <c r="L32" s="86"/>
      <c r="M32" s="134">
        <v>1</v>
      </c>
      <c r="N32" s="86"/>
      <c r="O32" s="86"/>
      <c r="P32" s="134">
        <v>1</v>
      </c>
      <c r="Q32" s="86"/>
      <c r="R32" s="86"/>
      <c r="S32" s="134">
        <v>1</v>
      </c>
      <c r="T32" s="88"/>
      <c r="U32" s="379" t="s">
        <v>509</v>
      </c>
      <c r="V32" s="101"/>
    </row>
    <row r="33" spans="1:22" ht="88.5" customHeight="1" x14ac:dyDescent="0.25">
      <c r="A33" s="88" t="s">
        <v>510</v>
      </c>
      <c r="B33" s="88" t="s">
        <v>511</v>
      </c>
      <c r="C33" s="67" t="s">
        <v>40</v>
      </c>
      <c r="D33" s="88" t="s">
        <v>512</v>
      </c>
      <c r="E33" s="86" t="s">
        <v>130</v>
      </c>
      <c r="F33" s="310">
        <v>1</v>
      </c>
      <c r="G33" s="88" t="s">
        <v>513</v>
      </c>
      <c r="H33" s="86"/>
      <c r="I33" s="86"/>
      <c r="J33" s="134">
        <v>1</v>
      </c>
      <c r="K33" s="86"/>
      <c r="L33" s="86"/>
      <c r="M33" s="134">
        <v>1</v>
      </c>
      <c r="N33" s="86"/>
      <c r="O33" s="86"/>
      <c r="P33" s="134">
        <v>1</v>
      </c>
      <c r="Q33" s="86"/>
      <c r="R33" s="86"/>
      <c r="S33" s="134">
        <v>1</v>
      </c>
      <c r="T33" s="309"/>
      <c r="U33" s="88" t="s">
        <v>514</v>
      </c>
      <c r="V33" s="101"/>
    </row>
    <row r="34" spans="1:22" ht="35.25" customHeight="1" x14ac:dyDescent="0.25">
      <c r="A34" s="607" t="s">
        <v>515</v>
      </c>
      <c r="B34" s="623" t="s">
        <v>516</v>
      </c>
      <c r="C34" s="623" t="s">
        <v>53</v>
      </c>
      <c r="D34" s="623" t="s">
        <v>517</v>
      </c>
      <c r="E34" s="617" t="s">
        <v>24</v>
      </c>
      <c r="F34" s="617">
        <v>1</v>
      </c>
      <c r="G34" s="88" t="s">
        <v>518</v>
      </c>
      <c r="H34" s="86"/>
      <c r="I34" s="86"/>
      <c r="J34" s="86"/>
      <c r="K34" s="86"/>
      <c r="L34" s="86"/>
      <c r="M34" s="86"/>
      <c r="N34" s="86"/>
      <c r="O34" s="86">
        <v>1</v>
      </c>
      <c r="P34" s="86"/>
      <c r="Q34" s="86"/>
      <c r="R34" s="86"/>
      <c r="S34" s="86"/>
      <c r="T34" s="309"/>
      <c r="U34" s="88" t="s">
        <v>519</v>
      </c>
      <c r="V34" s="101"/>
    </row>
    <row r="35" spans="1:22" ht="35.25" customHeight="1" x14ac:dyDescent="0.25">
      <c r="A35" s="608"/>
      <c r="B35" s="624"/>
      <c r="C35" s="624"/>
      <c r="D35" s="624"/>
      <c r="E35" s="618"/>
      <c r="F35" s="618"/>
      <c r="G35" s="88" t="s">
        <v>520</v>
      </c>
      <c r="H35" s="86"/>
      <c r="I35" s="86"/>
      <c r="J35" s="86"/>
      <c r="K35" s="86"/>
      <c r="L35" s="86"/>
      <c r="M35" s="86"/>
      <c r="N35" s="86"/>
      <c r="O35" s="86"/>
      <c r="P35" s="86"/>
      <c r="Q35" s="86"/>
      <c r="R35" s="86"/>
      <c r="S35" s="86"/>
      <c r="T35" s="309"/>
      <c r="U35" s="88"/>
      <c r="V35" s="101"/>
    </row>
    <row r="36" spans="1:22" ht="35.25" customHeight="1" x14ac:dyDescent="0.25">
      <c r="A36" s="608"/>
      <c r="B36" s="624"/>
      <c r="C36" s="624"/>
      <c r="D36" s="624"/>
      <c r="E36" s="618"/>
      <c r="F36" s="618"/>
      <c r="G36" s="88" t="s">
        <v>521</v>
      </c>
      <c r="H36" s="86"/>
      <c r="I36" s="86"/>
      <c r="J36" s="86"/>
      <c r="K36" s="86"/>
      <c r="L36" s="86"/>
      <c r="M36" s="86"/>
      <c r="N36" s="86"/>
      <c r="O36" s="86"/>
      <c r="P36" s="86"/>
      <c r="Q36" s="86"/>
      <c r="R36" s="86"/>
      <c r="S36" s="86"/>
      <c r="T36" s="309"/>
      <c r="U36" s="88"/>
      <c r="V36" s="101"/>
    </row>
    <row r="37" spans="1:22" ht="35.25" customHeight="1" x14ac:dyDescent="0.25">
      <c r="A37" s="609"/>
      <c r="B37" s="625"/>
      <c r="C37" s="625"/>
      <c r="D37" s="625"/>
      <c r="E37" s="619"/>
      <c r="F37" s="619"/>
      <c r="G37" s="88" t="s">
        <v>522</v>
      </c>
      <c r="H37" s="86"/>
      <c r="I37" s="86"/>
      <c r="J37" s="86"/>
      <c r="K37" s="86"/>
      <c r="L37" s="86"/>
      <c r="M37" s="86"/>
      <c r="N37" s="86"/>
      <c r="O37" s="86"/>
      <c r="P37" s="86"/>
      <c r="Q37" s="86"/>
      <c r="R37" s="86"/>
      <c r="S37" s="86"/>
      <c r="T37" s="309"/>
      <c r="U37" s="88"/>
      <c r="V37" s="101"/>
    </row>
    <row r="38" spans="1:22" ht="48.75" customHeight="1" x14ac:dyDescent="0.25">
      <c r="A38" s="607" t="s">
        <v>523</v>
      </c>
      <c r="B38" s="607" t="s">
        <v>524</v>
      </c>
      <c r="C38" s="607" t="s">
        <v>53</v>
      </c>
      <c r="D38" s="607" t="s">
        <v>525</v>
      </c>
      <c r="E38" s="749" t="s">
        <v>526</v>
      </c>
      <c r="F38" s="752">
        <v>1</v>
      </c>
      <c r="G38" s="66" t="s">
        <v>527</v>
      </c>
      <c r="H38" s="86"/>
      <c r="I38" s="86"/>
      <c r="J38" s="134"/>
      <c r="K38" s="86"/>
      <c r="L38" s="134">
        <v>1</v>
      </c>
      <c r="M38" s="134"/>
      <c r="N38" s="86"/>
      <c r="O38" s="86"/>
      <c r="P38" s="134"/>
      <c r="Q38" s="86"/>
      <c r="R38" s="134">
        <v>1</v>
      </c>
      <c r="S38" s="134"/>
      <c r="T38" s="86"/>
      <c r="U38" s="88" t="s">
        <v>519</v>
      </c>
      <c r="V38" s="101"/>
    </row>
    <row r="39" spans="1:22" ht="48.75" customHeight="1" x14ac:dyDescent="0.25">
      <c r="A39" s="608"/>
      <c r="B39" s="608"/>
      <c r="C39" s="608"/>
      <c r="D39" s="608"/>
      <c r="E39" s="750"/>
      <c r="F39" s="753"/>
      <c r="G39" s="66" t="s">
        <v>528</v>
      </c>
      <c r="H39" s="86"/>
      <c r="I39" s="86"/>
      <c r="J39" s="134"/>
      <c r="K39" s="86"/>
      <c r="L39" s="134"/>
      <c r="M39" s="134"/>
      <c r="N39" s="86"/>
      <c r="O39" s="86"/>
      <c r="P39" s="134"/>
      <c r="Q39" s="86"/>
      <c r="R39" s="134"/>
      <c r="S39" s="134"/>
      <c r="T39" s="86"/>
      <c r="U39" s="88"/>
      <c r="V39" s="101"/>
    </row>
    <row r="40" spans="1:22" ht="48.75" customHeight="1" x14ac:dyDescent="0.25">
      <c r="A40" s="608"/>
      <c r="B40" s="608"/>
      <c r="C40" s="608"/>
      <c r="D40" s="608"/>
      <c r="E40" s="750"/>
      <c r="F40" s="753"/>
      <c r="G40" s="66" t="s">
        <v>529</v>
      </c>
      <c r="H40" s="86"/>
      <c r="I40" s="86"/>
      <c r="J40" s="134"/>
      <c r="K40" s="86"/>
      <c r="L40" s="134"/>
      <c r="M40" s="134"/>
      <c r="N40" s="86"/>
      <c r="O40" s="86"/>
      <c r="P40" s="134"/>
      <c r="Q40" s="86"/>
      <c r="R40" s="134"/>
      <c r="S40" s="134"/>
      <c r="T40" s="86"/>
      <c r="U40" s="88"/>
      <c r="V40" s="101"/>
    </row>
    <row r="41" spans="1:22" ht="48.75" customHeight="1" x14ac:dyDescent="0.25">
      <c r="A41" s="609"/>
      <c r="B41" s="609"/>
      <c r="C41" s="609"/>
      <c r="D41" s="609"/>
      <c r="E41" s="751"/>
      <c r="F41" s="754"/>
      <c r="G41" s="66" t="s">
        <v>530</v>
      </c>
      <c r="H41" s="86"/>
      <c r="I41" s="86"/>
      <c r="J41" s="134"/>
      <c r="K41" s="86"/>
      <c r="L41" s="134"/>
      <c r="M41" s="134"/>
      <c r="N41" s="86"/>
      <c r="O41" s="86"/>
      <c r="P41" s="134"/>
      <c r="Q41" s="86"/>
      <c r="R41" s="134"/>
      <c r="S41" s="134"/>
      <c r="T41" s="86"/>
      <c r="U41" s="88"/>
      <c r="V41" s="101"/>
    </row>
    <row r="42" spans="1:22" ht="125.25" customHeight="1" x14ac:dyDescent="0.25">
      <c r="A42" s="66" t="s">
        <v>531</v>
      </c>
      <c r="B42" s="66" t="s">
        <v>532</v>
      </c>
      <c r="C42" s="67" t="s">
        <v>53</v>
      </c>
      <c r="D42" s="66" t="s">
        <v>533</v>
      </c>
      <c r="E42" s="86" t="s">
        <v>24</v>
      </c>
      <c r="F42" s="86">
        <v>1</v>
      </c>
      <c r="G42" s="66" t="s">
        <v>534</v>
      </c>
      <c r="H42" s="86"/>
      <c r="I42" s="86"/>
      <c r="J42" s="134"/>
      <c r="K42" s="86"/>
      <c r="L42" s="86"/>
      <c r="M42" s="134"/>
      <c r="N42" s="86"/>
      <c r="O42" s="86"/>
      <c r="P42" s="134"/>
      <c r="Q42" s="86"/>
      <c r="R42" s="134">
        <v>1</v>
      </c>
      <c r="S42" s="134"/>
      <c r="T42" s="86"/>
      <c r="U42" s="66" t="s">
        <v>535</v>
      </c>
      <c r="V42" s="101"/>
    </row>
    <row r="43" spans="1:22" s="45" customFormat="1" ht="70.5" customHeight="1" x14ac:dyDescent="0.2">
      <c r="A43" s="66" t="s">
        <v>127</v>
      </c>
      <c r="B43" s="88" t="s">
        <v>128</v>
      </c>
      <c r="C43" s="86" t="s">
        <v>53</v>
      </c>
      <c r="D43" s="88" t="s">
        <v>129</v>
      </c>
      <c r="E43" s="67" t="s">
        <v>130</v>
      </c>
      <c r="F43" s="305">
        <v>1</v>
      </c>
      <c r="G43" s="66" t="s">
        <v>131</v>
      </c>
      <c r="H43" s="67"/>
      <c r="I43" s="101"/>
      <c r="J43" s="101"/>
      <c r="K43" s="334">
        <v>0.5</v>
      </c>
      <c r="L43" s="334">
        <v>0.5</v>
      </c>
      <c r="M43" s="101"/>
      <c r="N43" s="67"/>
      <c r="O43" s="67"/>
      <c r="P43" s="67"/>
      <c r="Q43" s="305"/>
      <c r="R43" s="69"/>
      <c r="S43" s="67"/>
      <c r="T43" s="101"/>
      <c r="U43" s="88" t="s">
        <v>43</v>
      </c>
      <c r="V43" s="101"/>
    </row>
    <row r="44" spans="1:22" x14ac:dyDescent="0.25">
      <c r="A44" s="42"/>
      <c r="B44" s="42"/>
      <c r="C44" s="42"/>
      <c r="D44" s="42"/>
      <c r="E44" s="42"/>
      <c r="F44" s="42"/>
      <c r="G44" s="42"/>
      <c r="H44" s="42"/>
      <c r="I44" s="42"/>
      <c r="J44" s="42"/>
      <c r="K44" s="42"/>
      <c r="L44" s="42"/>
      <c r="M44" s="42"/>
      <c r="N44" s="42"/>
      <c r="O44" s="42"/>
      <c r="P44" s="42"/>
      <c r="Q44" s="42"/>
      <c r="R44" s="42"/>
      <c r="S44" s="42"/>
      <c r="T44" s="135"/>
      <c r="U44" s="42"/>
      <c r="V44" s="42"/>
    </row>
    <row r="45" spans="1:22" x14ac:dyDescent="0.25">
      <c r="A45" s="45"/>
      <c r="B45" s="45"/>
      <c r="C45" s="45"/>
      <c r="D45" s="53"/>
      <c r="E45" s="45"/>
      <c r="F45" s="45"/>
      <c r="G45" s="45"/>
      <c r="H45" s="45"/>
      <c r="I45" s="45"/>
      <c r="J45" s="45"/>
      <c r="K45" s="45"/>
      <c r="L45" s="45"/>
      <c r="M45" s="45"/>
      <c r="N45" s="45"/>
      <c r="O45" s="45"/>
      <c r="P45" s="45"/>
      <c r="Q45" s="45"/>
      <c r="R45" s="45"/>
      <c r="S45" s="45"/>
      <c r="T45" s="52"/>
      <c r="U45" s="45"/>
      <c r="V45" s="45"/>
    </row>
    <row r="46" spans="1:22" x14ac:dyDescent="0.25">
      <c r="A46" s="45"/>
      <c r="B46" s="45"/>
      <c r="C46" s="45"/>
      <c r="D46" s="53"/>
      <c r="E46" s="45"/>
      <c r="F46" s="45"/>
      <c r="G46" s="45"/>
      <c r="H46" s="45"/>
      <c r="I46" s="45"/>
      <c r="J46" s="45"/>
      <c r="K46" s="45"/>
      <c r="L46" s="45"/>
      <c r="M46" s="45"/>
      <c r="N46" s="45"/>
      <c r="O46" s="45"/>
      <c r="P46" s="45"/>
      <c r="Q46" s="45"/>
      <c r="R46" s="45"/>
      <c r="S46" s="45"/>
      <c r="T46" s="52"/>
      <c r="U46" s="45"/>
      <c r="V46" s="45"/>
    </row>
    <row r="47" spans="1:22" x14ac:dyDescent="0.25">
      <c r="A47" s="45"/>
      <c r="B47" s="45"/>
      <c r="C47" s="45"/>
      <c r="D47" s="53"/>
      <c r="E47" s="45"/>
      <c r="F47" s="45"/>
      <c r="G47" s="45"/>
      <c r="H47" s="45"/>
      <c r="I47" s="45"/>
      <c r="J47" s="45"/>
      <c r="K47" s="45"/>
      <c r="L47" s="45"/>
      <c r="M47" s="45"/>
      <c r="N47" s="45"/>
      <c r="O47" s="45"/>
      <c r="P47" s="45"/>
      <c r="Q47" s="45"/>
      <c r="R47" s="45"/>
      <c r="S47" s="45"/>
      <c r="T47" s="136"/>
      <c r="U47" s="45"/>
      <c r="V47" s="45"/>
    </row>
    <row r="48" spans="1:22" x14ac:dyDescent="0.25">
      <c r="A48" s="45"/>
      <c r="B48" s="45"/>
      <c r="C48" s="45"/>
      <c r="D48" s="53"/>
      <c r="E48" s="45"/>
      <c r="F48" s="45"/>
      <c r="G48" s="45"/>
      <c r="H48" s="45"/>
      <c r="I48" s="45"/>
      <c r="J48" s="45"/>
      <c r="K48" s="45"/>
      <c r="L48" s="45"/>
      <c r="M48" s="45"/>
      <c r="N48" s="45"/>
      <c r="O48" s="45"/>
      <c r="P48" s="45"/>
      <c r="Q48" s="45"/>
      <c r="R48" s="45"/>
      <c r="S48" s="45"/>
      <c r="T48" s="45"/>
      <c r="U48" s="45"/>
      <c r="V48" s="45"/>
    </row>
    <row r="49" spans="1:22" x14ac:dyDescent="0.25">
      <c r="A49" s="45"/>
      <c r="B49" s="45"/>
      <c r="C49" s="45"/>
      <c r="D49" s="53"/>
      <c r="E49" s="45"/>
      <c r="F49" s="45"/>
      <c r="G49" s="45"/>
      <c r="H49" s="45"/>
      <c r="I49" s="45"/>
      <c r="J49" s="45"/>
      <c r="K49" s="45"/>
      <c r="L49" s="45"/>
      <c r="M49" s="45"/>
      <c r="N49" s="45"/>
      <c r="O49" s="45"/>
      <c r="P49" s="45"/>
      <c r="Q49" s="45"/>
      <c r="R49" s="45"/>
      <c r="S49" s="45"/>
      <c r="T49" s="45"/>
      <c r="U49" s="45"/>
      <c r="V49" s="45"/>
    </row>
    <row r="50" spans="1:22" x14ac:dyDescent="0.25">
      <c r="A50" s="45"/>
      <c r="B50" s="627"/>
      <c r="C50" s="627"/>
      <c r="D50" s="627"/>
      <c r="E50" s="130"/>
      <c r="F50" s="45"/>
      <c r="G50" s="45"/>
      <c r="H50" s="45"/>
      <c r="I50" s="45"/>
      <c r="J50" s="627"/>
      <c r="K50" s="627"/>
      <c r="L50" s="627"/>
      <c r="P50" s="45"/>
      <c r="Q50" s="45"/>
      <c r="U50" s="45"/>
      <c r="V50" s="45"/>
    </row>
    <row r="51" spans="1:22" x14ac:dyDescent="0.25">
      <c r="A51" s="45"/>
      <c r="B51" s="735" t="s">
        <v>536</v>
      </c>
      <c r="C51" s="735"/>
      <c r="D51" s="735"/>
      <c r="I51" s="125"/>
      <c r="J51" s="735" t="s">
        <v>133</v>
      </c>
      <c r="K51" s="735"/>
      <c r="L51" s="735"/>
      <c r="P51" s="45"/>
      <c r="Q51" s="45"/>
      <c r="R51" s="650" t="s">
        <v>134</v>
      </c>
      <c r="S51" s="650"/>
      <c r="T51" s="650"/>
      <c r="U51" s="45"/>
      <c r="V51" s="45"/>
    </row>
    <row r="52" spans="1:22" x14ac:dyDescent="0.25">
      <c r="A52" s="45"/>
      <c r="B52" s="739" t="s">
        <v>537</v>
      </c>
      <c r="C52" s="739"/>
      <c r="D52" s="739"/>
      <c r="J52" s="739" t="s">
        <v>136</v>
      </c>
      <c r="K52" s="739"/>
      <c r="L52" s="739"/>
      <c r="P52" s="45"/>
      <c r="Q52" s="45"/>
      <c r="R52" s="647" t="s">
        <v>137</v>
      </c>
      <c r="S52" s="647"/>
      <c r="T52" s="647"/>
      <c r="U52" s="45"/>
      <c r="V52" s="45"/>
    </row>
    <row r="53" spans="1:22" x14ac:dyDescent="0.25">
      <c r="D53" s="380"/>
      <c r="I53" s="217"/>
    </row>
  </sheetData>
  <mergeCells count="52">
    <mergeCell ref="V19:V20"/>
    <mergeCell ref="K19:M19"/>
    <mergeCell ref="N19:P19"/>
    <mergeCell ref="Q19:S19"/>
    <mergeCell ref="A19:A20"/>
    <mergeCell ref="B19:B20"/>
    <mergeCell ref="C19:C20"/>
    <mergeCell ref="D19:D20"/>
    <mergeCell ref="E19:F19"/>
    <mergeCell ref="T19:T20"/>
    <mergeCell ref="U19:U20"/>
    <mergeCell ref="H19:J19"/>
    <mergeCell ref="G19:G20"/>
    <mergeCell ref="B17:V17"/>
    <mergeCell ref="A11:V11"/>
    <mergeCell ref="A12:V12"/>
    <mergeCell ref="B14:V14"/>
    <mergeCell ref="B15:V15"/>
    <mergeCell ref="B16:V16"/>
    <mergeCell ref="E23:E24"/>
    <mergeCell ref="F23:F24"/>
    <mergeCell ref="A25:A29"/>
    <mergeCell ref="F21:F22"/>
    <mergeCell ref="B23:B24"/>
    <mergeCell ref="C23:C24"/>
    <mergeCell ref="D23:D24"/>
    <mergeCell ref="A21:A24"/>
    <mergeCell ref="B21:B22"/>
    <mergeCell ref="C21:C22"/>
    <mergeCell ref="D21:D22"/>
    <mergeCell ref="E21:E22"/>
    <mergeCell ref="A30:A32"/>
    <mergeCell ref="B50:D50"/>
    <mergeCell ref="F34:F37"/>
    <mergeCell ref="E34:E37"/>
    <mergeCell ref="D34:D37"/>
    <mergeCell ref="C34:C37"/>
    <mergeCell ref="B34:B37"/>
    <mergeCell ref="A34:A37"/>
    <mergeCell ref="A38:A41"/>
    <mergeCell ref="B38:B41"/>
    <mergeCell ref="C38:C41"/>
    <mergeCell ref="D38:D41"/>
    <mergeCell ref="E38:E41"/>
    <mergeCell ref="F38:F41"/>
    <mergeCell ref="J50:L50"/>
    <mergeCell ref="B51:D51"/>
    <mergeCell ref="J51:L51"/>
    <mergeCell ref="R51:T51"/>
    <mergeCell ref="B52:D52"/>
    <mergeCell ref="J52:L52"/>
    <mergeCell ref="R52:T52"/>
  </mergeCells>
  <pageMargins left="0.23622047244094491" right="0.23622047244094491" top="0" bottom="0" header="0.31496062992125984" footer="0.31496062992125984"/>
  <pageSetup paperSize="14" scale="25" fitToHeight="0" orientation="landscape" r:id="rId1"/>
  <headerFooter>
    <oddFooter>&amp;CPágina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EAAA-1D52-445A-AD5A-BEE3E1407F09}">
  <sheetPr>
    <pageSetUpPr fitToPage="1"/>
  </sheetPr>
  <dimension ref="A3:W74"/>
  <sheetViews>
    <sheetView showGridLines="0" topLeftCell="A7" zoomScale="57" zoomScaleNormal="57" workbookViewId="0">
      <selection activeCell="P21" sqref="P21"/>
    </sheetView>
  </sheetViews>
  <sheetFormatPr defaultColWidth="11.42578125" defaultRowHeight="15.75" x14ac:dyDescent="0.25"/>
  <cols>
    <col min="1" max="1" width="56.28515625" style="124" bestFit="1" customWidth="1"/>
    <col min="2" max="2" width="35.42578125" style="124" customWidth="1"/>
    <col min="3" max="3" width="18.5703125" style="124" customWidth="1"/>
    <col min="4" max="4" width="31" style="124" customWidth="1"/>
    <col min="5" max="5" width="17.42578125" style="124" bestFit="1" customWidth="1"/>
    <col min="6" max="6" width="13.7109375" style="130" customWidth="1"/>
    <col min="7" max="7" width="44.42578125" style="124" customWidth="1"/>
    <col min="8" max="8" width="11" style="124" customWidth="1"/>
    <col min="9" max="13" width="11.42578125" style="124" customWidth="1"/>
    <col min="14" max="15" width="11.85546875" style="124" customWidth="1"/>
    <col min="16" max="16" width="20.7109375" style="124" customWidth="1"/>
    <col min="17" max="17" width="12.85546875" style="124" customWidth="1"/>
    <col min="18" max="18" width="21.85546875" style="124" customWidth="1"/>
    <col min="19" max="19" width="14.85546875" style="124" customWidth="1"/>
    <col min="20" max="20" width="25" style="124" customWidth="1"/>
    <col min="21" max="21" width="32.140625" style="124" customWidth="1"/>
    <col min="22" max="22" width="35" style="124" customWidth="1"/>
    <col min="23" max="137" width="11.42578125" style="124" customWidth="1"/>
    <col min="138" max="138" width="16.7109375" style="124" customWidth="1"/>
    <col min="139" max="16384" width="11.42578125" style="124"/>
  </cols>
  <sheetData>
    <row r="3" spans="1:22" x14ac:dyDescent="0.25">
      <c r="P3" s="529"/>
    </row>
    <row r="4" spans="1:22" x14ac:dyDescent="0.25">
      <c r="P4" s="529"/>
    </row>
    <row r="5" spans="1:22" ht="28.5" customHeight="1" x14ac:dyDescent="0.25">
      <c r="A5" s="735"/>
      <c r="B5" s="735"/>
      <c r="C5" s="735"/>
      <c r="D5" s="735"/>
      <c r="E5" s="735"/>
      <c r="F5" s="735"/>
      <c r="G5" s="735"/>
      <c r="H5" s="735"/>
      <c r="I5" s="735"/>
      <c r="J5" s="735"/>
      <c r="K5" s="735"/>
      <c r="L5" s="735"/>
      <c r="M5" s="735"/>
      <c r="N5" s="735"/>
      <c r="O5" s="735"/>
      <c r="P5" s="735"/>
      <c r="Q5" s="735"/>
      <c r="R5" s="735"/>
      <c r="S5" s="735"/>
      <c r="T5" s="735"/>
      <c r="U5" s="735"/>
    </row>
    <row r="6" spans="1:22" ht="28.5" customHeight="1" x14ac:dyDescent="0.25">
      <c r="A6" s="461"/>
      <c r="B6" s="461"/>
      <c r="C6" s="461"/>
      <c r="D6" s="461"/>
      <c r="E6" s="461"/>
      <c r="F6" s="461"/>
      <c r="G6" s="461"/>
      <c r="H6" s="461"/>
      <c r="I6" s="461"/>
      <c r="J6" s="461"/>
      <c r="K6" s="461"/>
      <c r="L6" s="461"/>
      <c r="M6" s="461"/>
      <c r="N6" s="461"/>
      <c r="O6" s="461"/>
      <c r="P6" s="461"/>
      <c r="Q6" s="461"/>
      <c r="R6" s="461"/>
      <c r="S6" s="461"/>
      <c r="T6" s="461"/>
      <c r="U6" s="461"/>
    </row>
    <row r="7" spans="1:22" ht="28.5" customHeight="1" x14ac:dyDescent="0.25">
      <c r="A7" s="461"/>
      <c r="B7" s="461"/>
      <c r="C7" s="461"/>
      <c r="D7" s="461"/>
      <c r="E7" s="461"/>
      <c r="F7" s="461"/>
      <c r="G7" s="461"/>
      <c r="H7" s="461"/>
      <c r="I7" s="461"/>
      <c r="J7" s="461"/>
      <c r="K7" s="461"/>
      <c r="L7" s="461"/>
      <c r="M7" s="461"/>
      <c r="N7" s="461"/>
      <c r="O7" s="461"/>
      <c r="P7" s="461"/>
      <c r="Q7" s="461"/>
      <c r="R7" s="461"/>
      <c r="S7" s="461"/>
      <c r="T7" s="461"/>
      <c r="U7" s="461"/>
    </row>
    <row r="8" spans="1:22" ht="19.5" x14ac:dyDescent="0.25">
      <c r="A8" s="633" t="s">
        <v>2</v>
      </c>
      <c r="B8" s="633"/>
      <c r="C8" s="633"/>
      <c r="D8" s="633"/>
      <c r="E8" s="633"/>
      <c r="F8" s="633"/>
      <c r="G8" s="633"/>
      <c r="H8" s="633"/>
      <c r="I8" s="633"/>
      <c r="J8" s="633"/>
      <c r="K8" s="633"/>
      <c r="L8" s="633"/>
      <c r="M8" s="633"/>
      <c r="N8" s="633"/>
      <c r="O8" s="633"/>
      <c r="P8" s="633"/>
      <c r="Q8" s="633"/>
      <c r="R8" s="633"/>
      <c r="S8" s="633"/>
      <c r="T8" s="633"/>
      <c r="U8" s="633"/>
      <c r="V8" s="633"/>
    </row>
    <row r="9" spans="1:22" ht="19.5" x14ac:dyDescent="0.25">
      <c r="A9" s="633" t="s">
        <v>3</v>
      </c>
      <c r="B9" s="633"/>
      <c r="C9" s="633"/>
      <c r="D9" s="633"/>
      <c r="E9" s="633"/>
      <c r="F9" s="633"/>
      <c r="G9" s="633"/>
      <c r="H9" s="633"/>
      <c r="I9" s="633"/>
      <c r="J9" s="633"/>
      <c r="K9" s="633"/>
      <c r="L9" s="633"/>
      <c r="M9" s="633"/>
      <c r="N9" s="633"/>
      <c r="O9" s="633"/>
      <c r="P9" s="633"/>
      <c r="Q9" s="633"/>
      <c r="R9" s="633"/>
      <c r="S9" s="633"/>
      <c r="T9" s="633"/>
      <c r="U9" s="633"/>
      <c r="V9" s="633"/>
    </row>
    <row r="10" spans="1:22" x14ac:dyDescent="0.25">
      <c r="A10" s="461"/>
      <c r="B10" s="461"/>
      <c r="C10" s="461"/>
      <c r="D10" s="461"/>
      <c r="E10" s="461"/>
      <c r="F10" s="461"/>
      <c r="G10" s="461"/>
      <c r="H10" s="461"/>
      <c r="I10" s="461"/>
      <c r="J10" s="461"/>
      <c r="K10" s="461"/>
      <c r="L10" s="461"/>
      <c r="M10" s="461"/>
      <c r="N10" s="461"/>
      <c r="O10" s="461"/>
      <c r="P10" s="461"/>
      <c r="Q10" s="461"/>
      <c r="R10" s="461"/>
      <c r="S10" s="461"/>
      <c r="T10" s="461"/>
      <c r="U10" s="461"/>
    </row>
    <row r="11" spans="1:22" x14ac:dyDescent="0.25">
      <c r="A11" s="44" t="s">
        <v>202</v>
      </c>
      <c r="B11" s="632" t="s">
        <v>788</v>
      </c>
      <c r="C11" s="632"/>
      <c r="D11" s="632"/>
      <c r="E11" s="632"/>
      <c r="F11" s="632"/>
      <c r="G11" s="632"/>
      <c r="H11" s="632"/>
      <c r="I11" s="632"/>
      <c r="J11" s="632"/>
      <c r="K11" s="632"/>
      <c r="L11" s="632"/>
      <c r="M11" s="632"/>
      <c r="N11" s="632"/>
      <c r="O11" s="632"/>
      <c r="P11" s="632"/>
      <c r="Q11" s="632"/>
      <c r="R11" s="632"/>
      <c r="S11" s="632"/>
      <c r="T11" s="632"/>
      <c r="U11" s="632"/>
      <c r="V11" s="632"/>
    </row>
    <row r="12" spans="1:22" x14ac:dyDescent="0.25">
      <c r="A12" s="44" t="s">
        <v>6</v>
      </c>
      <c r="B12" s="632" t="s">
        <v>562</v>
      </c>
      <c r="C12" s="632"/>
      <c r="D12" s="632"/>
      <c r="E12" s="632"/>
      <c r="F12" s="632"/>
      <c r="G12" s="632"/>
      <c r="H12" s="632"/>
      <c r="I12" s="632"/>
      <c r="J12" s="632"/>
      <c r="K12" s="632"/>
      <c r="L12" s="632"/>
      <c r="M12" s="632"/>
      <c r="N12" s="632"/>
      <c r="O12" s="632"/>
      <c r="P12" s="632"/>
      <c r="Q12" s="632"/>
      <c r="R12" s="632"/>
      <c r="S12" s="632"/>
      <c r="T12" s="632"/>
      <c r="U12" s="632"/>
      <c r="V12" s="632"/>
    </row>
    <row r="13" spans="1:22" x14ac:dyDescent="0.25">
      <c r="A13" s="44" t="s">
        <v>8</v>
      </c>
      <c r="B13" s="632" t="s">
        <v>462</v>
      </c>
      <c r="C13" s="632"/>
      <c r="D13" s="632"/>
      <c r="E13" s="632"/>
      <c r="F13" s="632"/>
      <c r="G13" s="632"/>
      <c r="H13" s="632"/>
      <c r="I13" s="632"/>
      <c r="J13" s="632"/>
      <c r="K13" s="632"/>
      <c r="L13" s="632"/>
      <c r="M13" s="632"/>
      <c r="N13" s="632"/>
      <c r="O13" s="632"/>
      <c r="P13" s="632"/>
      <c r="Q13" s="632"/>
      <c r="R13" s="632"/>
      <c r="S13" s="632"/>
      <c r="T13" s="632"/>
      <c r="U13" s="632"/>
      <c r="V13" s="632"/>
    </row>
    <row r="14" spans="1:22" x14ac:dyDescent="0.25">
      <c r="A14" s="45"/>
      <c r="B14" s="45"/>
      <c r="C14" s="45"/>
      <c r="D14" s="45"/>
      <c r="E14" s="45"/>
      <c r="F14" s="47"/>
      <c r="G14" s="45"/>
      <c r="H14" s="45"/>
      <c r="I14" s="45"/>
      <c r="J14" s="45"/>
      <c r="K14" s="45"/>
      <c r="L14" s="45"/>
      <c r="M14" s="45"/>
      <c r="N14" s="45"/>
      <c r="O14" s="45"/>
      <c r="P14" s="45"/>
      <c r="Q14" s="45"/>
      <c r="R14" s="45"/>
      <c r="S14" s="45"/>
      <c r="T14" s="45"/>
      <c r="U14" s="45"/>
    </row>
    <row r="15" spans="1:22" s="444" customFormat="1" ht="26.25" customHeight="1" x14ac:dyDescent="0.25">
      <c r="A15" s="629" t="s">
        <v>10</v>
      </c>
      <c r="B15" s="629" t="s">
        <v>11</v>
      </c>
      <c r="C15" s="629" t="s">
        <v>143</v>
      </c>
      <c r="D15" s="629" t="s">
        <v>12</v>
      </c>
      <c r="E15" s="634" t="s">
        <v>14</v>
      </c>
      <c r="F15" s="634"/>
      <c r="G15" s="629" t="s">
        <v>15</v>
      </c>
      <c r="H15" s="634" t="s">
        <v>16</v>
      </c>
      <c r="I15" s="634"/>
      <c r="J15" s="634"/>
      <c r="K15" s="634" t="s">
        <v>17</v>
      </c>
      <c r="L15" s="634"/>
      <c r="M15" s="634"/>
      <c r="N15" s="634" t="s">
        <v>18</v>
      </c>
      <c r="O15" s="634"/>
      <c r="P15" s="634"/>
      <c r="Q15" s="634" t="s">
        <v>19</v>
      </c>
      <c r="R15" s="634"/>
      <c r="S15" s="634"/>
      <c r="T15" s="629" t="s">
        <v>20</v>
      </c>
      <c r="U15" s="629" t="s">
        <v>21</v>
      </c>
      <c r="V15" s="629" t="s">
        <v>205</v>
      </c>
    </row>
    <row r="16" spans="1:22" s="379" customFormat="1" ht="36.75" customHeight="1" x14ac:dyDescent="0.25">
      <c r="A16" s="629"/>
      <c r="B16" s="629"/>
      <c r="C16" s="629"/>
      <c r="D16" s="629"/>
      <c r="E16" s="42" t="s">
        <v>23</v>
      </c>
      <c r="F16" s="42" t="s">
        <v>24</v>
      </c>
      <c r="G16" s="629"/>
      <c r="H16" s="42" t="s">
        <v>25</v>
      </c>
      <c r="I16" s="42" t="s">
        <v>26</v>
      </c>
      <c r="J16" s="42" t="s">
        <v>27</v>
      </c>
      <c r="K16" s="42" t="s">
        <v>28</v>
      </c>
      <c r="L16" s="42" t="s">
        <v>29</v>
      </c>
      <c r="M16" s="42" t="s">
        <v>30</v>
      </c>
      <c r="N16" s="42" t="s">
        <v>31</v>
      </c>
      <c r="O16" s="42" t="s">
        <v>32</v>
      </c>
      <c r="P16" s="42" t="s">
        <v>33</v>
      </c>
      <c r="Q16" s="42" t="s">
        <v>34</v>
      </c>
      <c r="R16" s="42" t="s">
        <v>35</v>
      </c>
      <c r="S16" s="42" t="s">
        <v>36</v>
      </c>
      <c r="T16" s="629"/>
      <c r="U16" s="611"/>
      <c r="V16" s="629"/>
    </row>
    <row r="17" spans="1:22" ht="87" customHeight="1" x14ac:dyDescent="0.25">
      <c r="A17" s="770" t="s">
        <v>888</v>
      </c>
      <c r="B17" s="759" t="s">
        <v>789</v>
      </c>
      <c r="C17" s="620" t="s">
        <v>53</v>
      </c>
      <c r="D17" s="75" t="s">
        <v>790</v>
      </c>
      <c r="E17" s="75" t="s">
        <v>24</v>
      </c>
      <c r="F17" s="465">
        <v>10</v>
      </c>
      <c r="G17" s="102" t="s">
        <v>889</v>
      </c>
      <c r="H17" s="75"/>
      <c r="I17" s="75">
        <v>2</v>
      </c>
      <c r="J17" s="75">
        <v>2</v>
      </c>
      <c r="K17" s="75"/>
      <c r="L17" s="75">
        <v>2</v>
      </c>
      <c r="M17" s="75"/>
      <c r="N17" s="75"/>
      <c r="O17" s="75">
        <v>2</v>
      </c>
      <c r="P17" s="75">
        <v>2</v>
      </c>
      <c r="Q17" s="75"/>
      <c r="R17" s="75"/>
      <c r="S17" s="75"/>
      <c r="T17" s="466"/>
      <c r="U17" s="771" t="s">
        <v>791</v>
      </c>
      <c r="V17" s="497"/>
    </row>
    <row r="18" spans="1:22" ht="144.75" customHeight="1" x14ac:dyDescent="0.25">
      <c r="A18" s="770"/>
      <c r="B18" s="760"/>
      <c r="C18" s="621"/>
      <c r="D18" s="75" t="s">
        <v>792</v>
      </c>
      <c r="E18" s="75" t="s">
        <v>24</v>
      </c>
      <c r="F18" s="75">
        <v>362</v>
      </c>
      <c r="G18" s="102" t="s">
        <v>890</v>
      </c>
      <c r="H18" s="75"/>
      <c r="I18" s="75"/>
      <c r="J18" s="75"/>
      <c r="K18" s="75">
        <v>177</v>
      </c>
      <c r="L18" s="75"/>
      <c r="M18" s="75">
        <v>63</v>
      </c>
      <c r="N18" s="75">
        <v>47</v>
      </c>
      <c r="O18" s="75">
        <v>75</v>
      </c>
      <c r="P18" s="75"/>
      <c r="Q18" s="75"/>
      <c r="R18" s="75"/>
      <c r="S18" s="75"/>
      <c r="T18" s="466"/>
      <c r="U18" s="772"/>
      <c r="V18" s="102" t="s">
        <v>793</v>
      </c>
    </row>
    <row r="19" spans="1:22" ht="62.25" customHeight="1" x14ac:dyDescent="0.25">
      <c r="A19" s="770"/>
      <c r="B19" s="761"/>
      <c r="C19" s="622"/>
      <c r="D19" s="465" t="s">
        <v>794</v>
      </c>
      <c r="E19" s="465" t="s">
        <v>24</v>
      </c>
      <c r="F19" s="465">
        <v>372</v>
      </c>
      <c r="G19" s="467" t="s">
        <v>891</v>
      </c>
      <c r="H19" s="465"/>
      <c r="I19" s="465">
        <v>2</v>
      </c>
      <c r="J19" s="465">
        <v>2</v>
      </c>
      <c r="K19" s="465">
        <v>177</v>
      </c>
      <c r="L19" s="465">
        <v>2</v>
      </c>
      <c r="M19" s="465">
        <v>63</v>
      </c>
      <c r="N19" s="465">
        <v>47</v>
      </c>
      <c r="O19" s="465">
        <v>77</v>
      </c>
      <c r="P19" s="465">
        <v>2</v>
      </c>
      <c r="Q19" s="465"/>
      <c r="R19" s="465"/>
      <c r="S19" s="465"/>
      <c r="T19" s="466"/>
      <c r="U19" s="772"/>
      <c r="V19" s="497"/>
    </row>
    <row r="20" spans="1:22" ht="62.25" customHeight="1" x14ac:dyDescent="0.25">
      <c r="A20" s="759" t="s">
        <v>944</v>
      </c>
      <c r="B20" s="759" t="s">
        <v>795</v>
      </c>
      <c r="C20" s="620" t="s">
        <v>53</v>
      </c>
      <c r="D20" s="465" t="s">
        <v>796</v>
      </c>
      <c r="E20" s="465" t="s">
        <v>24</v>
      </c>
      <c r="F20" s="465">
        <v>1</v>
      </c>
      <c r="G20" s="467" t="s">
        <v>893</v>
      </c>
      <c r="H20" s="465"/>
      <c r="I20" s="465"/>
      <c r="J20" s="465"/>
      <c r="K20" s="465"/>
      <c r="L20" s="465"/>
      <c r="M20" s="465"/>
      <c r="N20" s="465"/>
      <c r="O20" s="465"/>
      <c r="P20" s="465"/>
      <c r="Q20" s="465"/>
      <c r="R20" s="465">
        <v>1</v>
      </c>
      <c r="S20" s="465"/>
      <c r="T20" s="773">
        <v>550000</v>
      </c>
      <c r="U20" s="607" t="s">
        <v>797</v>
      </c>
      <c r="V20" s="497"/>
    </row>
    <row r="21" spans="1:22" ht="50.25" customHeight="1" x14ac:dyDescent="0.25">
      <c r="A21" s="760"/>
      <c r="B21" s="760"/>
      <c r="C21" s="621"/>
      <c r="D21" s="465" t="s">
        <v>798</v>
      </c>
      <c r="E21" s="465" t="s">
        <v>24</v>
      </c>
      <c r="F21" s="465">
        <v>1</v>
      </c>
      <c r="G21" s="467" t="s">
        <v>894</v>
      </c>
      <c r="H21" s="465"/>
      <c r="I21" s="465"/>
      <c r="J21" s="465"/>
      <c r="K21" s="465"/>
      <c r="L21" s="465"/>
      <c r="M21" s="465"/>
      <c r="N21" s="465"/>
      <c r="O21" s="465"/>
      <c r="P21" s="465"/>
      <c r="Q21" s="465"/>
      <c r="R21" s="465">
        <v>1</v>
      </c>
      <c r="S21" s="465"/>
      <c r="T21" s="774"/>
      <c r="U21" s="608"/>
      <c r="V21" s="497"/>
    </row>
    <row r="22" spans="1:22" ht="91.5" customHeight="1" x14ac:dyDescent="0.25">
      <c r="A22" s="760"/>
      <c r="B22" s="760"/>
      <c r="C22" s="621"/>
      <c r="D22" s="75" t="s">
        <v>799</v>
      </c>
      <c r="E22" s="75" t="s">
        <v>24</v>
      </c>
      <c r="F22" s="75">
        <v>11</v>
      </c>
      <c r="G22" s="102" t="s">
        <v>895</v>
      </c>
      <c r="H22" s="75"/>
      <c r="I22" s="75"/>
      <c r="J22" s="75">
        <v>2</v>
      </c>
      <c r="K22" s="75">
        <v>4</v>
      </c>
      <c r="L22" s="75">
        <v>1</v>
      </c>
      <c r="M22" s="75">
        <v>2</v>
      </c>
      <c r="N22" s="75">
        <v>1</v>
      </c>
      <c r="O22" s="75">
        <v>1</v>
      </c>
      <c r="P22" s="75"/>
      <c r="Q22" s="75"/>
      <c r="R22" s="75"/>
      <c r="S22" s="75"/>
      <c r="T22" s="774"/>
      <c r="U22" s="608"/>
      <c r="V22" s="497"/>
    </row>
    <row r="23" spans="1:22" ht="55.5" customHeight="1" x14ac:dyDescent="0.25">
      <c r="A23" s="760"/>
      <c r="B23" s="760"/>
      <c r="C23" s="621"/>
      <c r="D23" s="75" t="s">
        <v>800</v>
      </c>
      <c r="E23" s="75" t="s">
        <v>24</v>
      </c>
      <c r="F23" s="75">
        <v>4</v>
      </c>
      <c r="G23" s="102" t="s">
        <v>896</v>
      </c>
      <c r="H23" s="75"/>
      <c r="I23" s="75"/>
      <c r="J23" s="75">
        <v>1</v>
      </c>
      <c r="K23" s="75"/>
      <c r="L23" s="75"/>
      <c r="M23" s="75">
        <v>1</v>
      </c>
      <c r="N23" s="75"/>
      <c r="O23" s="75"/>
      <c r="P23" s="75">
        <v>1</v>
      </c>
      <c r="Q23" s="75"/>
      <c r="R23" s="75"/>
      <c r="S23" s="75">
        <v>1</v>
      </c>
      <c r="T23" s="774"/>
      <c r="U23" s="608"/>
      <c r="V23" s="497"/>
    </row>
    <row r="24" spans="1:22" ht="55.5" customHeight="1" x14ac:dyDescent="0.25">
      <c r="A24" s="760"/>
      <c r="B24" s="760"/>
      <c r="C24" s="621"/>
      <c r="D24" s="75" t="s">
        <v>801</v>
      </c>
      <c r="E24" s="75" t="s">
        <v>24</v>
      </c>
      <c r="F24" s="75">
        <v>2</v>
      </c>
      <c r="G24" s="102" t="s">
        <v>897</v>
      </c>
      <c r="H24" s="75"/>
      <c r="I24" s="75"/>
      <c r="J24" s="75"/>
      <c r="K24" s="75"/>
      <c r="L24" s="75"/>
      <c r="M24" s="75">
        <v>1</v>
      </c>
      <c r="N24" s="75"/>
      <c r="O24" s="75"/>
      <c r="P24" s="75"/>
      <c r="Q24" s="75"/>
      <c r="R24" s="75"/>
      <c r="S24" s="75">
        <v>1</v>
      </c>
      <c r="T24" s="774"/>
      <c r="U24" s="608"/>
      <c r="V24" s="497"/>
    </row>
    <row r="25" spans="1:22" ht="91.5" customHeight="1" x14ac:dyDescent="0.25">
      <c r="A25" s="760"/>
      <c r="B25" s="760"/>
      <c r="C25" s="621"/>
      <c r="D25" s="75" t="s">
        <v>802</v>
      </c>
      <c r="E25" s="75" t="s">
        <v>24</v>
      </c>
      <c r="F25" s="75">
        <v>5</v>
      </c>
      <c r="G25" s="102" t="s">
        <v>898</v>
      </c>
      <c r="H25" s="75"/>
      <c r="I25" s="75">
        <v>1</v>
      </c>
      <c r="J25" s="75">
        <v>1</v>
      </c>
      <c r="K25" s="75"/>
      <c r="L25" s="75">
        <v>1</v>
      </c>
      <c r="M25" s="75">
        <v>1</v>
      </c>
      <c r="N25" s="75"/>
      <c r="O25" s="75"/>
      <c r="P25" s="75">
        <v>1</v>
      </c>
      <c r="Q25" s="75"/>
      <c r="R25" s="75"/>
      <c r="S25" s="75"/>
      <c r="T25" s="774"/>
      <c r="U25" s="608"/>
      <c r="V25" s="497"/>
    </row>
    <row r="26" spans="1:22" ht="45" customHeight="1" x14ac:dyDescent="0.25">
      <c r="A26" s="760"/>
      <c r="B26" s="760"/>
      <c r="C26" s="621"/>
      <c r="D26" s="75" t="s">
        <v>803</v>
      </c>
      <c r="E26" s="75" t="s">
        <v>24</v>
      </c>
      <c r="F26" s="75">
        <v>4</v>
      </c>
      <c r="G26" s="102" t="s">
        <v>899</v>
      </c>
      <c r="H26" s="75"/>
      <c r="I26" s="75"/>
      <c r="J26" s="75">
        <v>1</v>
      </c>
      <c r="K26" s="75"/>
      <c r="L26" s="75"/>
      <c r="M26" s="75">
        <v>1</v>
      </c>
      <c r="N26" s="75"/>
      <c r="O26" s="75"/>
      <c r="P26" s="75">
        <v>1</v>
      </c>
      <c r="Q26" s="75"/>
      <c r="R26" s="75"/>
      <c r="S26" s="75">
        <v>1</v>
      </c>
      <c r="T26" s="774"/>
      <c r="U26" s="608"/>
      <c r="V26" s="497"/>
    </row>
    <row r="27" spans="1:22" ht="45" customHeight="1" x14ac:dyDescent="0.25">
      <c r="A27" s="760"/>
      <c r="B27" s="760"/>
      <c r="C27" s="621"/>
      <c r="D27" s="75" t="s">
        <v>804</v>
      </c>
      <c r="E27" s="75" t="s">
        <v>24</v>
      </c>
      <c r="F27" s="75">
        <v>11</v>
      </c>
      <c r="G27" s="102" t="s">
        <v>900</v>
      </c>
      <c r="H27" s="75"/>
      <c r="I27" s="75"/>
      <c r="J27" s="75">
        <v>2</v>
      </c>
      <c r="K27" s="75"/>
      <c r="L27" s="75"/>
      <c r="M27" s="75">
        <v>7</v>
      </c>
      <c r="N27" s="75"/>
      <c r="O27" s="75"/>
      <c r="P27" s="75">
        <v>2</v>
      </c>
      <c r="Q27" s="75"/>
      <c r="R27" s="75"/>
      <c r="S27" s="75"/>
      <c r="T27" s="774"/>
      <c r="U27" s="608"/>
      <c r="V27" s="497"/>
    </row>
    <row r="28" spans="1:22" ht="104.25" customHeight="1" x14ac:dyDescent="0.25">
      <c r="A28" s="760"/>
      <c r="B28" s="761"/>
      <c r="C28" s="622"/>
      <c r="D28" s="75" t="s">
        <v>805</v>
      </c>
      <c r="E28" s="75" t="s">
        <v>24</v>
      </c>
      <c r="F28" s="75">
        <v>4</v>
      </c>
      <c r="G28" s="102" t="s">
        <v>901</v>
      </c>
      <c r="H28" s="75"/>
      <c r="I28" s="75"/>
      <c r="J28" s="75"/>
      <c r="K28" s="75">
        <v>177</v>
      </c>
      <c r="L28" s="75"/>
      <c r="M28" s="75">
        <v>63</v>
      </c>
      <c r="N28" s="75">
        <v>47</v>
      </c>
      <c r="O28" s="75">
        <v>75</v>
      </c>
      <c r="P28" s="75"/>
      <c r="Q28" s="75"/>
      <c r="R28" s="75"/>
      <c r="S28" s="75"/>
      <c r="T28" s="775"/>
      <c r="U28" s="609"/>
      <c r="V28" s="498" t="s">
        <v>793</v>
      </c>
    </row>
    <row r="29" spans="1:22" s="530" customFormat="1" ht="84" customHeight="1" x14ac:dyDescent="0.25">
      <c r="A29" s="769" t="s">
        <v>902</v>
      </c>
      <c r="B29" s="763" t="s">
        <v>806</v>
      </c>
      <c r="C29" s="766" t="s">
        <v>53</v>
      </c>
      <c r="D29" s="75" t="s">
        <v>807</v>
      </c>
      <c r="E29" s="465" t="s">
        <v>24</v>
      </c>
      <c r="F29" s="465">
        <v>428</v>
      </c>
      <c r="G29" s="102" t="s">
        <v>903</v>
      </c>
      <c r="H29" s="469"/>
      <c r="I29" s="469"/>
      <c r="J29" s="470"/>
      <c r="K29" s="470"/>
      <c r="L29" s="470"/>
      <c r="M29" s="470">
        <v>214</v>
      </c>
      <c r="N29" s="470"/>
      <c r="O29" s="470"/>
      <c r="P29" s="470">
        <v>214</v>
      </c>
      <c r="Q29" s="470"/>
      <c r="R29" s="470"/>
      <c r="S29" s="470"/>
      <c r="T29" s="471"/>
      <c r="U29" s="460"/>
      <c r="V29" s="499"/>
    </row>
    <row r="30" spans="1:22" s="530" customFormat="1" ht="61.5" customHeight="1" x14ac:dyDescent="0.25">
      <c r="A30" s="769"/>
      <c r="B30" s="764"/>
      <c r="C30" s="767"/>
      <c r="D30" s="465" t="s">
        <v>808</v>
      </c>
      <c r="E30" s="465" t="s">
        <v>130</v>
      </c>
      <c r="F30" s="472">
        <v>1</v>
      </c>
      <c r="G30" s="467" t="s">
        <v>904</v>
      </c>
      <c r="H30" s="473">
        <v>1</v>
      </c>
      <c r="I30" s="473">
        <v>1</v>
      </c>
      <c r="J30" s="473">
        <v>1</v>
      </c>
      <c r="K30" s="473">
        <v>1</v>
      </c>
      <c r="L30" s="473">
        <v>1</v>
      </c>
      <c r="M30" s="473">
        <v>1</v>
      </c>
      <c r="N30" s="473">
        <v>1</v>
      </c>
      <c r="O30" s="473">
        <v>1</v>
      </c>
      <c r="P30" s="473">
        <v>1</v>
      </c>
      <c r="Q30" s="473">
        <v>1</v>
      </c>
      <c r="R30" s="473">
        <v>1</v>
      </c>
      <c r="S30" s="473">
        <v>1</v>
      </c>
      <c r="T30" s="471"/>
      <c r="U30" s="460" t="s">
        <v>809</v>
      </c>
      <c r="V30" s="499"/>
    </row>
    <row r="31" spans="1:22" s="530" customFormat="1" ht="64.5" customHeight="1" x14ac:dyDescent="0.25">
      <c r="A31" s="769"/>
      <c r="B31" s="764"/>
      <c r="C31" s="767"/>
      <c r="D31" s="465" t="s">
        <v>810</v>
      </c>
      <c r="E31" s="465" t="s">
        <v>24</v>
      </c>
      <c r="F31" s="465">
        <v>432</v>
      </c>
      <c r="G31" s="467" t="s">
        <v>1060</v>
      </c>
      <c r="H31" s="470">
        <v>36</v>
      </c>
      <c r="I31" s="470">
        <v>36</v>
      </c>
      <c r="J31" s="470">
        <v>36</v>
      </c>
      <c r="K31" s="470">
        <v>36</v>
      </c>
      <c r="L31" s="470">
        <v>36</v>
      </c>
      <c r="M31" s="470">
        <v>36</v>
      </c>
      <c r="N31" s="470">
        <v>36</v>
      </c>
      <c r="O31" s="470">
        <v>36</v>
      </c>
      <c r="P31" s="470">
        <v>36</v>
      </c>
      <c r="Q31" s="470">
        <v>36</v>
      </c>
      <c r="R31" s="470">
        <v>36</v>
      </c>
      <c r="S31" s="470">
        <v>36</v>
      </c>
      <c r="T31" s="471"/>
      <c r="U31" s="495"/>
      <c r="V31" s="499"/>
    </row>
    <row r="32" spans="1:22" s="530" customFormat="1" ht="39" customHeight="1" x14ac:dyDescent="0.25">
      <c r="A32" s="769"/>
      <c r="B32" s="764"/>
      <c r="C32" s="767"/>
      <c r="D32" s="75" t="s">
        <v>811</v>
      </c>
      <c r="E32" s="465" t="s">
        <v>24</v>
      </c>
      <c r="F32" s="465">
        <v>1</v>
      </c>
      <c r="G32" s="102" t="s">
        <v>905</v>
      </c>
      <c r="H32" s="469"/>
      <c r="I32" s="469"/>
      <c r="J32" s="469"/>
      <c r="K32" s="470"/>
      <c r="L32" s="470"/>
      <c r="M32" s="470"/>
      <c r="N32" s="470"/>
      <c r="O32" s="470"/>
      <c r="P32" s="470"/>
      <c r="Q32" s="470"/>
      <c r="R32" s="470"/>
      <c r="S32" s="470">
        <v>1</v>
      </c>
      <c r="T32" s="471"/>
      <c r="U32" s="495"/>
      <c r="V32" s="499"/>
    </row>
    <row r="33" spans="1:23" s="530" customFormat="1" ht="64.5" customHeight="1" x14ac:dyDescent="0.25">
      <c r="A33" s="769"/>
      <c r="B33" s="764"/>
      <c r="C33" s="767"/>
      <c r="D33" s="75" t="s">
        <v>812</v>
      </c>
      <c r="E33" s="465" t="s">
        <v>130</v>
      </c>
      <c r="F33" s="472">
        <v>0.5</v>
      </c>
      <c r="G33" s="102" t="s">
        <v>906</v>
      </c>
      <c r="H33" s="470"/>
      <c r="I33" s="470"/>
      <c r="J33" s="470"/>
      <c r="K33" s="470"/>
      <c r="L33" s="470"/>
      <c r="M33" s="470"/>
      <c r="N33" s="474">
        <f>$F$33/6</f>
        <v>8.3333333333333329E-2</v>
      </c>
      <c r="O33" s="474">
        <f t="shared" ref="O33:S33" si="0">$F$33/6</f>
        <v>8.3333333333333329E-2</v>
      </c>
      <c r="P33" s="474">
        <f t="shared" si="0"/>
        <v>8.3333333333333329E-2</v>
      </c>
      <c r="Q33" s="474">
        <f t="shared" si="0"/>
        <v>8.3333333333333329E-2</v>
      </c>
      <c r="R33" s="474">
        <f t="shared" si="0"/>
        <v>8.3333333333333329E-2</v>
      </c>
      <c r="S33" s="474">
        <f t="shared" si="0"/>
        <v>8.3333333333333329E-2</v>
      </c>
      <c r="T33" s="471"/>
      <c r="U33" s="495" t="s">
        <v>813</v>
      </c>
      <c r="V33" s="498" t="s">
        <v>814</v>
      </c>
    </row>
    <row r="34" spans="1:23" s="530" customFormat="1" ht="76.5" customHeight="1" x14ac:dyDescent="0.25">
      <c r="A34" s="769"/>
      <c r="B34" s="764"/>
      <c r="C34" s="768"/>
      <c r="D34" s="75" t="s">
        <v>815</v>
      </c>
      <c r="E34" s="465" t="s">
        <v>130</v>
      </c>
      <c r="F34" s="472">
        <v>1</v>
      </c>
      <c r="G34" s="102" t="s">
        <v>907</v>
      </c>
      <c r="H34" s="475">
        <f>$F$34/6</f>
        <v>0.16666666666666666</v>
      </c>
      <c r="I34" s="475">
        <f t="shared" ref="I34:M34" si="1">$F$34/6</f>
        <v>0.16666666666666666</v>
      </c>
      <c r="J34" s="475">
        <f t="shared" si="1"/>
        <v>0.16666666666666666</v>
      </c>
      <c r="K34" s="475">
        <f t="shared" si="1"/>
        <v>0.16666666666666666</v>
      </c>
      <c r="L34" s="475">
        <f t="shared" si="1"/>
        <v>0.16666666666666666</v>
      </c>
      <c r="M34" s="475">
        <f t="shared" si="1"/>
        <v>0.16666666666666666</v>
      </c>
      <c r="N34" s="75"/>
      <c r="O34" s="75"/>
      <c r="P34" s="75"/>
      <c r="Q34" s="75"/>
      <c r="R34" s="75"/>
      <c r="S34" s="75"/>
      <c r="T34" s="471"/>
      <c r="U34" s="495" t="s">
        <v>813</v>
      </c>
      <c r="V34" s="498" t="s">
        <v>816</v>
      </c>
    </row>
    <row r="35" spans="1:23" ht="64.5" customHeight="1" x14ac:dyDescent="0.25">
      <c r="A35" s="610" t="s">
        <v>908</v>
      </c>
      <c r="B35" s="610" t="s">
        <v>817</v>
      </c>
      <c r="C35" s="623" t="s">
        <v>53</v>
      </c>
      <c r="D35" s="378" t="s">
        <v>818</v>
      </c>
      <c r="E35" s="465" t="s">
        <v>130</v>
      </c>
      <c r="F35" s="472">
        <v>1</v>
      </c>
      <c r="G35" s="102" t="s">
        <v>909</v>
      </c>
      <c r="H35" s="67"/>
      <c r="I35" s="67"/>
      <c r="J35" s="67"/>
      <c r="K35" s="75"/>
      <c r="L35" s="475">
        <f>$F$35/5</f>
        <v>0.2</v>
      </c>
      <c r="M35" s="475">
        <f t="shared" ref="M35:P35" si="2">$F$35/5</f>
        <v>0.2</v>
      </c>
      <c r="N35" s="475">
        <f t="shared" si="2"/>
        <v>0.2</v>
      </c>
      <c r="O35" s="475">
        <f t="shared" si="2"/>
        <v>0.2</v>
      </c>
      <c r="P35" s="475">
        <f t="shared" si="2"/>
        <v>0.2</v>
      </c>
      <c r="Q35" s="75"/>
      <c r="R35" s="75"/>
      <c r="S35" s="75"/>
      <c r="T35" s="466"/>
      <c r="U35" s="495" t="s">
        <v>819</v>
      </c>
      <c r="V35" s="497"/>
    </row>
    <row r="36" spans="1:23" ht="64.5" customHeight="1" x14ac:dyDescent="0.25">
      <c r="A36" s="610"/>
      <c r="B36" s="610"/>
      <c r="C36" s="624"/>
      <c r="D36" s="378" t="s">
        <v>820</v>
      </c>
      <c r="E36" s="465" t="s">
        <v>130</v>
      </c>
      <c r="F36" s="472">
        <v>1</v>
      </c>
      <c r="G36" s="102" t="s">
        <v>910</v>
      </c>
      <c r="H36" s="67"/>
      <c r="I36" s="67"/>
      <c r="J36" s="476"/>
      <c r="K36" s="75"/>
      <c r="L36" s="75"/>
      <c r="M36" s="477"/>
      <c r="N36" s="475"/>
      <c r="O36" s="75"/>
      <c r="P36" s="103">
        <v>1</v>
      </c>
      <c r="Q36" s="75"/>
      <c r="R36" s="75"/>
      <c r="S36" s="75"/>
      <c r="T36" s="466"/>
      <c r="U36" s="495" t="s">
        <v>821</v>
      </c>
      <c r="V36" s="497"/>
    </row>
    <row r="37" spans="1:23" ht="64.5" customHeight="1" x14ac:dyDescent="0.25">
      <c r="A37" s="610"/>
      <c r="B37" s="610"/>
      <c r="C37" s="624"/>
      <c r="D37" s="378" t="s">
        <v>822</v>
      </c>
      <c r="E37" s="465" t="s">
        <v>24</v>
      </c>
      <c r="F37" s="378">
        <v>1</v>
      </c>
      <c r="G37" s="102" t="s">
        <v>911</v>
      </c>
      <c r="H37" s="67"/>
      <c r="I37" s="67"/>
      <c r="J37" s="476"/>
      <c r="K37" s="75"/>
      <c r="L37" s="75"/>
      <c r="M37" s="477"/>
      <c r="N37" s="75"/>
      <c r="O37" s="75"/>
      <c r="P37" s="75"/>
      <c r="Q37" s="75">
        <v>1</v>
      </c>
      <c r="R37" s="75"/>
      <c r="S37" s="75"/>
      <c r="T37" s="466"/>
      <c r="U37" s="344" t="s">
        <v>823</v>
      </c>
      <c r="V37" s="497"/>
    </row>
    <row r="38" spans="1:23" ht="40.5" customHeight="1" x14ac:dyDescent="0.25">
      <c r="A38" s="610"/>
      <c r="B38" s="610"/>
      <c r="C38" s="624"/>
      <c r="D38" s="378" t="s">
        <v>824</v>
      </c>
      <c r="E38" s="465" t="s">
        <v>24</v>
      </c>
      <c r="F38" s="378">
        <v>1</v>
      </c>
      <c r="G38" s="102" t="s">
        <v>912</v>
      </c>
      <c r="H38" s="67"/>
      <c r="I38" s="67"/>
      <c r="J38" s="476"/>
      <c r="K38" s="75"/>
      <c r="L38" s="75"/>
      <c r="M38" s="477"/>
      <c r="N38" s="75"/>
      <c r="O38" s="75"/>
      <c r="P38" s="75"/>
      <c r="Q38" s="75"/>
      <c r="R38" s="75">
        <v>1</v>
      </c>
      <c r="S38" s="75"/>
      <c r="T38" s="466"/>
      <c r="U38" s="344" t="s">
        <v>825</v>
      </c>
      <c r="V38" s="497"/>
    </row>
    <row r="39" spans="1:23" ht="57.75" customHeight="1" x14ac:dyDescent="0.25">
      <c r="A39" s="610"/>
      <c r="B39" s="610"/>
      <c r="C39" s="624"/>
      <c r="D39" s="378" t="s">
        <v>826</v>
      </c>
      <c r="E39" s="465" t="s">
        <v>24</v>
      </c>
      <c r="F39" s="378">
        <v>1</v>
      </c>
      <c r="G39" s="102" t="s">
        <v>913</v>
      </c>
      <c r="H39" s="67"/>
      <c r="I39" s="67"/>
      <c r="J39" s="476"/>
      <c r="K39" s="75">
        <v>1</v>
      </c>
      <c r="L39" s="75"/>
      <c r="M39" s="477"/>
      <c r="N39" s="75"/>
      <c r="O39" s="75"/>
      <c r="P39" s="75"/>
      <c r="Q39" s="75"/>
      <c r="R39" s="75"/>
      <c r="S39" s="75"/>
      <c r="T39" s="466"/>
      <c r="U39" s="344"/>
      <c r="V39" s="497"/>
    </row>
    <row r="40" spans="1:23" ht="64.5" customHeight="1" x14ac:dyDescent="0.25">
      <c r="A40" s="610"/>
      <c r="B40" s="610"/>
      <c r="C40" s="624"/>
      <c r="D40" s="378" t="s">
        <v>827</v>
      </c>
      <c r="E40" s="465" t="s">
        <v>24</v>
      </c>
      <c r="F40" s="378">
        <v>1</v>
      </c>
      <c r="G40" s="102" t="s">
        <v>914</v>
      </c>
      <c r="H40" s="67"/>
      <c r="I40" s="67"/>
      <c r="J40" s="476"/>
      <c r="K40" s="75">
        <v>1</v>
      </c>
      <c r="L40" s="75"/>
      <c r="M40" s="477"/>
      <c r="N40" s="75"/>
      <c r="O40" s="75"/>
      <c r="P40" s="75"/>
      <c r="Q40" s="75"/>
      <c r="R40" s="75"/>
      <c r="S40" s="75"/>
      <c r="T40" s="466"/>
      <c r="U40" s="344"/>
      <c r="V40" s="497"/>
    </row>
    <row r="41" spans="1:23" ht="45.75" customHeight="1" x14ac:dyDescent="0.25">
      <c r="A41" s="610"/>
      <c r="B41" s="610"/>
      <c r="C41" s="624"/>
      <c r="D41" s="378" t="s">
        <v>828</v>
      </c>
      <c r="E41" s="465" t="s">
        <v>24</v>
      </c>
      <c r="F41" s="378">
        <v>1</v>
      </c>
      <c r="G41" s="102" t="s">
        <v>915</v>
      </c>
      <c r="H41" s="67"/>
      <c r="I41" s="67"/>
      <c r="J41" s="476"/>
      <c r="K41" s="75"/>
      <c r="L41" s="75">
        <v>1</v>
      </c>
      <c r="M41" s="477"/>
      <c r="N41" s="75"/>
      <c r="O41" s="75"/>
      <c r="P41" s="75"/>
      <c r="Q41" s="75"/>
      <c r="R41" s="75"/>
      <c r="S41" s="75"/>
      <c r="T41" s="468"/>
      <c r="U41" s="494"/>
      <c r="V41" s="497"/>
    </row>
    <row r="42" spans="1:23" ht="60.75" customHeight="1" x14ac:dyDescent="0.25">
      <c r="A42" s="610"/>
      <c r="B42" s="610"/>
      <c r="C42" s="625"/>
      <c r="D42" s="378" t="s">
        <v>829</v>
      </c>
      <c r="E42" s="465" t="s">
        <v>24</v>
      </c>
      <c r="F42" s="378">
        <v>1</v>
      </c>
      <c r="G42" s="102" t="s">
        <v>916</v>
      </c>
      <c r="H42" s="67"/>
      <c r="I42" s="67"/>
      <c r="J42" s="476"/>
      <c r="K42" s="75"/>
      <c r="L42" s="75">
        <v>1</v>
      </c>
      <c r="M42" s="477"/>
      <c r="N42" s="75"/>
      <c r="O42" s="75"/>
      <c r="P42" s="75"/>
      <c r="Q42" s="75"/>
      <c r="R42" s="75"/>
      <c r="S42" s="75"/>
      <c r="T42" s="468"/>
      <c r="U42" s="344" t="s">
        <v>825</v>
      </c>
      <c r="V42" s="497"/>
    </row>
    <row r="43" spans="1:23" ht="74.25" customHeight="1" x14ac:dyDescent="0.25">
      <c r="A43" s="763" t="s">
        <v>920</v>
      </c>
      <c r="B43" s="763" t="s">
        <v>830</v>
      </c>
      <c r="C43" s="766" t="s">
        <v>53</v>
      </c>
      <c r="D43" s="75" t="s">
        <v>831</v>
      </c>
      <c r="E43" s="465" t="s">
        <v>130</v>
      </c>
      <c r="F43" s="472">
        <v>1</v>
      </c>
      <c r="G43" s="467" t="s">
        <v>917</v>
      </c>
      <c r="H43" s="472">
        <v>1</v>
      </c>
      <c r="I43" s="472">
        <v>1</v>
      </c>
      <c r="J43" s="472">
        <v>1</v>
      </c>
      <c r="K43" s="472">
        <v>1</v>
      </c>
      <c r="L43" s="472">
        <v>1</v>
      </c>
      <c r="M43" s="472">
        <v>1</v>
      </c>
      <c r="N43" s="472">
        <v>1</v>
      </c>
      <c r="O43" s="472">
        <v>1</v>
      </c>
      <c r="P43" s="472">
        <v>1</v>
      </c>
      <c r="Q43" s="472">
        <v>1</v>
      </c>
      <c r="R43" s="472">
        <v>1</v>
      </c>
      <c r="S43" s="472">
        <v>1</v>
      </c>
      <c r="T43" s="776">
        <v>2600000</v>
      </c>
      <c r="U43" s="531"/>
      <c r="V43" s="500"/>
      <c r="W43" s="532"/>
    </row>
    <row r="44" spans="1:23" ht="54" customHeight="1" x14ac:dyDescent="0.25">
      <c r="A44" s="764"/>
      <c r="B44" s="764"/>
      <c r="C44" s="767"/>
      <c r="D44" s="75" t="s">
        <v>832</v>
      </c>
      <c r="E44" s="465" t="s">
        <v>24</v>
      </c>
      <c r="F44" s="75">
        <v>1</v>
      </c>
      <c r="G44" s="102" t="s">
        <v>918</v>
      </c>
      <c r="H44" s="465"/>
      <c r="I44" s="465"/>
      <c r="J44" s="465"/>
      <c r="K44" s="465"/>
      <c r="L44" s="465"/>
      <c r="M44" s="465"/>
      <c r="N44" s="465"/>
      <c r="O44" s="465"/>
      <c r="P44" s="465"/>
      <c r="Q44" s="465">
        <v>1</v>
      </c>
      <c r="R44" s="465"/>
      <c r="S44" s="465"/>
      <c r="T44" s="777"/>
      <c r="U44" s="344" t="s">
        <v>833</v>
      </c>
      <c r="V44" s="500"/>
      <c r="W44" s="532"/>
    </row>
    <row r="45" spans="1:23" ht="76.5" customHeight="1" x14ac:dyDescent="0.25">
      <c r="A45" s="765"/>
      <c r="B45" s="765"/>
      <c r="C45" s="768"/>
      <c r="D45" s="465" t="s">
        <v>834</v>
      </c>
      <c r="E45" s="465" t="s">
        <v>130</v>
      </c>
      <c r="F45" s="472">
        <v>1</v>
      </c>
      <c r="G45" s="467" t="s">
        <v>919</v>
      </c>
      <c r="H45" s="465"/>
      <c r="I45" s="465"/>
      <c r="J45" s="465"/>
      <c r="K45" s="465"/>
      <c r="L45" s="465"/>
      <c r="M45" s="465"/>
      <c r="N45" s="465"/>
      <c r="O45" s="465"/>
      <c r="P45" s="465"/>
      <c r="Q45" s="465"/>
      <c r="R45" s="465"/>
      <c r="S45" s="472">
        <v>1</v>
      </c>
      <c r="T45" s="778"/>
      <c r="U45" s="344" t="s">
        <v>835</v>
      </c>
      <c r="V45" s="500"/>
      <c r="W45" s="532"/>
    </row>
    <row r="46" spans="1:23" ht="60" x14ac:dyDescent="0.25">
      <c r="A46" s="607" t="s">
        <v>921</v>
      </c>
      <c r="B46" s="759" t="s">
        <v>836</v>
      </c>
      <c r="C46" s="620" t="s">
        <v>53</v>
      </c>
      <c r="D46" s="75" t="s">
        <v>837</v>
      </c>
      <c r="E46" s="465" t="s">
        <v>24</v>
      </c>
      <c r="F46" s="75">
        <v>231</v>
      </c>
      <c r="G46" s="102" t="s">
        <v>922</v>
      </c>
      <c r="H46" s="465">
        <v>1</v>
      </c>
      <c r="I46" s="465"/>
      <c r="J46" s="465"/>
      <c r="K46" s="465"/>
      <c r="L46" s="465"/>
      <c r="M46" s="465"/>
      <c r="N46" s="465"/>
      <c r="O46" s="465"/>
      <c r="P46" s="465"/>
      <c r="Q46" s="465"/>
      <c r="R46" s="465"/>
      <c r="S46" s="465"/>
      <c r="T46" s="478"/>
      <c r="U46" s="344" t="s">
        <v>838</v>
      </c>
      <c r="V46" s="500"/>
      <c r="W46" s="532"/>
    </row>
    <row r="47" spans="1:23" ht="60" x14ac:dyDescent="0.25">
      <c r="A47" s="608"/>
      <c r="B47" s="760"/>
      <c r="C47" s="621"/>
      <c r="D47" s="75" t="s">
        <v>837</v>
      </c>
      <c r="E47" s="465" t="s">
        <v>24</v>
      </c>
      <c r="F47" s="75">
        <v>15</v>
      </c>
      <c r="G47" s="102" t="s">
        <v>923</v>
      </c>
      <c r="H47" s="67"/>
      <c r="I47" s="67"/>
      <c r="J47" s="67">
        <v>4</v>
      </c>
      <c r="K47" s="75"/>
      <c r="L47" s="75">
        <v>2</v>
      </c>
      <c r="M47" s="75"/>
      <c r="N47" s="75"/>
      <c r="O47" s="75">
        <v>2</v>
      </c>
      <c r="P47" s="75">
        <v>2</v>
      </c>
      <c r="Q47" s="75"/>
      <c r="R47" s="75"/>
      <c r="S47" s="75"/>
      <c r="T47" s="479"/>
      <c r="U47" s="344" t="s">
        <v>838</v>
      </c>
      <c r="V47" s="497"/>
    </row>
    <row r="48" spans="1:23" ht="78" customHeight="1" x14ac:dyDescent="0.25">
      <c r="A48" s="609"/>
      <c r="B48" s="761"/>
      <c r="C48" s="622"/>
      <c r="D48" s="75" t="s">
        <v>839</v>
      </c>
      <c r="E48" s="465" t="s">
        <v>24</v>
      </c>
      <c r="F48" s="75">
        <v>1</v>
      </c>
      <c r="G48" s="102" t="s">
        <v>924</v>
      </c>
      <c r="H48" s="67"/>
      <c r="I48" s="67"/>
      <c r="J48" s="67"/>
      <c r="K48" s="75"/>
      <c r="L48" s="75"/>
      <c r="M48" s="75"/>
      <c r="N48" s="75"/>
      <c r="O48" s="75"/>
      <c r="P48" s="75"/>
      <c r="Q48" s="75"/>
      <c r="R48" s="75"/>
      <c r="S48" s="75">
        <v>1</v>
      </c>
      <c r="T48" s="479"/>
      <c r="U48" s="344" t="s">
        <v>840</v>
      </c>
      <c r="V48" s="497"/>
    </row>
    <row r="49" spans="1:22" ht="35.25" customHeight="1" x14ac:dyDescent="0.25">
      <c r="A49" s="763" t="s">
        <v>939</v>
      </c>
      <c r="B49" s="763" t="s">
        <v>841</v>
      </c>
      <c r="C49" s="766" t="s">
        <v>53</v>
      </c>
      <c r="D49" s="465" t="s">
        <v>842</v>
      </c>
      <c r="E49" s="465" t="s">
        <v>24</v>
      </c>
      <c r="F49" s="465">
        <v>1</v>
      </c>
      <c r="G49" s="467" t="s">
        <v>925</v>
      </c>
      <c r="H49" s="470"/>
      <c r="I49" s="480"/>
      <c r="J49" s="480"/>
      <c r="K49" s="470"/>
      <c r="L49" s="470"/>
      <c r="M49" s="470"/>
      <c r="N49" s="470"/>
      <c r="O49" s="470"/>
      <c r="P49" s="470"/>
      <c r="Q49" s="470">
        <v>1</v>
      </c>
      <c r="R49" s="470"/>
      <c r="S49" s="470"/>
      <c r="T49" s="779">
        <v>200000</v>
      </c>
      <c r="U49" s="467" t="s">
        <v>843</v>
      </c>
      <c r="V49" s="481"/>
    </row>
    <row r="50" spans="1:22" ht="35.25" customHeight="1" x14ac:dyDescent="0.25">
      <c r="A50" s="764"/>
      <c r="B50" s="764"/>
      <c r="C50" s="767"/>
      <c r="D50" s="465" t="s">
        <v>844</v>
      </c>
      <c r="E50" s="465" t="s">
        <v>24</v>
      </c>
      <c r="F50" s="465">
        <v>4</v>
      </c>
      <c r="G50" s="467" t="s">
        <v>926</v>
      </c>
      <c r="H50" s="470"/>
      <c r="I50" s="480"/>
      <c r="J50" s="470"/>
      <c r="K50" s="470">
        <v>1</v>
      </c>
      <c r="L50" s="470"/>
      <c r="M50" s="470"/>
      <c r="N50" s="470">
        <v>1</v>
      </c>
      <c r="O50" s="470"/>
      <c r="P50" s="470"/>
      <c r="Q50" s="470">
        <v>1</v>
      </c>
      <c r="R50" s="470"/>
      <c r="S50" s="470">
        <v>1</v>
      </c>
      <c r="T50" s="780"/>
      <c r="U50" s="467" t="s">
        <v>845</v>
      </c>
      <c r="V50" s="481"/>
    </row>
    <row r="51" spans="1:22" ht="32.25" customHeight="1" x14ac:dyDescent="0.25">
      <c r="A51" s="764"/>
      <c r="B51" s="764"/>
      <c r="C51" s="767"/>
      <c r="D51" s="465" t="s">
        <v>846</v>
      </c>
      <c r="E51" s="465" t="s">
        <v>24</v>
      </c>
      <c r="F51" s="465">
        <v>1</v>
      </c>
      <c r="G51" s="467" t="s">
        <v>927</v>
      </c>
      <c r="H51" s="470"/>
      <c r="I51" s="480"/>
      <c r="J51" s="470">
        <v>1</v>
      </c>
      <c r="K51" s="470"/>
      <c r="L51" s="470"/>
      <c r="M51" s="470"/>
      <c r="N51" s="470"/>
      <c r="O51" s="470"/>
      <c r="P51" s="470"/>
      <c r="Q51" s="470"/>
      <c r="R51" s="470"/>
      <c r="S51" s="470"/>
      <c r="T51" s="780"/>
      <c r="U51" s="467" t="s">
        <v>845</v>
      </c>
      <c r="V51" s="481"/>
    </row>
    <row r="52" spans="1:22" ht="34.5" customHeight="1" x14ac:dyDescent="0.25">
      <c r="A52" s="764"/>
      <c r="B52" s="764"/>
      <c r="C52" s="767"/>
      <c r="D52" s="465" t="s">
        <v>847</v>
      </c>
      <c r="E52" s="465" t="s">
        <v>24</v>
      </c>
      <c r="F52" s="465">
        <v>1</v>
      </c>
      <c r="G52" s="467" t="s">
        <v>928</v>
      </c>
      <c r="H52" s="470"/>
      <c r="I52" s="480"/>
      <c r="J52" s="480"/>
      <c r="K52" s="470"/>
      <c r="L52" s="470">
        <v>1</v>
      </c>
      <c r="M52" s="470"/>
      <c r="N52" s="470"/>
      <c r="O52" s="470"/>
      <c r="P52" s="470"/>
      <c r="Q52" s="470"/>
      <c r="R52" s="470"/>
      <c r="S52" s="470"/>
      <c r="T52" s="780"/>
      <c r="U52" s="467" t="s">
        <v>845</v>
      </c>
      <c r="V52" s="481"/>
    </row>
    <row r="53" spans="1:22" ht="35.25" customHeight="1" x14ac:dyDescent="0.25">
      <c r="A53" s="764"/>
      <c r="B53" s="764"/>
      <c r="C53" s="767"/>
      <c r="D53" s="465" t="s">
        <v>848</v>
      </c>
      <c r="E53" s="465" t="s">
        <v>24</v>
      </c>
      <c r="F53" s="465">
        <v>1</v>
      </c>
      <c r="G53" s="467" t="s">
        <v>929</v>
      </c>
      <c r="H53" s="470"/>
      <c r="I53" s="480"/>
      <c r="J53" s="480"/>
      <c r="K53" s="470"/>
      <c r="L53" s="470"/>
      <c r="M53" s="470"/>
      <c r="N53" s="470">
        <v>1</v>
      </c>
      <c r="O53" s="470"/>
      <c r="P53" s="470"/>
      <c r="Q53" s="470"/>
      <c r="R53" s="470"/>
      <c r="S53" s="470"/>
      <c r="T53" s="780"/>
      <c r="U53" s="467" t="s">
        <v>845</v>
      </c>
      <c r="V53" s="481"/>
    </row>
    <row r="54" spans="1:22" ht="36.75" customHeight="1" x14ac:dyDescent="0.25">
      <c r="A54" s="764"/>
      <c r="B54" s="764"/>
      <c r="C54" s="767"/>
      <c r="D54" s="465" t="s">
        <v>849</v>
      </c>
      <c r="E54" s="465" t="s">
        <v>24</v>
      </c>
      <c r="F54" s="465">
        <v>1</v>
      </c>
      <c r="G54" s="467" t="s">
        <v>930</v>
      </c>
      <c r="H54" s="470"/>
      <c r="I54" s="480"/>
      <c r="J54" s="480"/>
      <c r="K54" s="470"/>
      <c r="L54" s="470"/>
      <c r="M54" s="470"/>
      <c r="N54" s="470"/>
      <c r="O54" s="470">
        <v>1</v>
      </c>
      <c r="P54" s="470"/>
      <c r="Q54" s="470"/>
      <c r="R54" s="470"/>
      <c r="S54" s="470"/>
      <c r="T54" s="780"/>
      <c r="U54" s="467" t="s">
        <v>845</v>
      </c>
      <c r="V54" s="481"/>
    </row>
    <row r="55" spans="1:22" ht="47.25" customHeight="1" x14ac:dyDescent="0.25">
      <c r="A55" s="764"/>
      <c r="B55" s="764"/>
      <c r="C55" s="767"/>
      <c r="D55" s="465" t="s">
        <v>850</v>
      </c>
      <c r="E55" s="465" t="s">
        <v>24</v>
      </c>
      <c r="F55" s="465">
        <v>1</v>
      </c>
      <c r="G55" s="62" t="s">
        <v>931</v>
      </c>
      <c r="H55" s="470"/>
      <c r="I55" s="480"/>
      <c r="J55" s="480"/>
      <c r="K55" s="470"/>
      <c r="L55" s="470"/>
      <c r="M55" s="470"/>
      <c r="N55" s="470"/>
      <c r="O55" s="470"/>
      <c r="P55" s="470"/>
      <c r="Q55" s="470">
        <v>1</v>
      </c>
      <c r="R55" s="470"/>
      <c r="S55" s="470"/>
      <c r="T55" s="780"/>
      <c r="U55" s="467" t="s">
        <v>845</v>
      </c>
      <c r="V55" s="481"/>
    </row>
    <row r="56" spans="1:22" ht="37.5" customHeight="1" x14ac:dyDescent="0.25">
      <c r="A56" s="764"/>
      <c r="B56" s="764"/>
      <c r="C56" s="767"/>
      <c r="D56" s="465" t="s">
        <v>848</v>
      </c>
      <c r="E56" s="465" t="s">
        <v>24</v>
      </c>
      <c r="F56" s="465">
        <v>1</v>
      </c>
      <c r="G56" s="62" t="s">
        <v>932</v>
      </c>
      <c r="H56" s="470"/>
      <c r="I56" s="480"/>
      <c r="J56" s="480"/>
      <c r="K56" s="470"/>
      <c r="L56" s="470"/>
      <c r="M56" s="470"/>
      <c r="N56" s="470"/>
      <c r="O56" s="470"/>
      <c r="P56" s="470"/>
      <c r="Q56" s="470"/>
      <c r="R56" s="470">
        <v>1</v>
      </c>
      <c r="S56" s="470"/>
      <c r="T56" s="780"/>
      <c r="U56" s="467" t="s">
        <v>845</v>
      </c>
      <c r="V56" s="481"/>
    </row>
    <row r="57" spans="1:22" ht="31.5" customHeight="1" x14ac:dyDescent="0.25">
      <c r="A57" s="765"/>
      <c r="B57" s="765"/>
      <c r="C57" s="768"/>
      <c r="D57" s="465" t="s">
        <v>851</v>
      </c>
      <c r="E57" s="465" t="s">
        <v>24</v>
      </c>
      <c r="F57" s="465">
        <v>1</v>
      </c>
      <c r="G57" s="467" t="s">
        <v>933</v>
      </c>
      <c r="H57" s="470"/>
      <c r="I57" s="480"/>
      <c r="J57" s="480"/>
      <c r="K57" s="470"/>
      <c r="L57" s="470"/>
      <c r="M57" s="470"/>
      <c r="N57" s="470"/>
      <c r="O57" s="470"/>
      <c r="P57" s="470"/>
      <c r="Q57" s="470"/>
      <c r="R57" s="470"/>
      <c r="S57" s="470">
        <v>1</v>
      </c>
      <c r="T57" s="781"/>
      <c r="U57" s="467" t="s">
        <v>845</v>
      </c>
      <c r="V57" s="481"/>
    </row>
    <row r="58" spans="1:22" ht="55.5" customHeight="1" x14ac:dyDescent="0.25">
      <c r="A58" s="759" t="s">
        <v>938</v>
      </c>
      <c r="B58" s="759" t="s">
        <v>852</v>
      </c>
      <c r="C58" s="620" t="s">
        <v>53</v>
      </c>
      <c r="D58" s="75" t="s">
        <v>853</v>
      </c>
      <c r="E58" s="75" t="s">
        <v>24</v>
      </c>
      <c r="F58" s="75">
        <v>10</v>
      </c>
      <c r="G58" s="66" t="s">
        <v>934</v>
      </c>
      <c r="H58" s="330"/>
      <c r="I58" s="482"/>
      <c r="J58" s="330">
        <v>1</v>
      </c>
      <c r="K58" s="330">
        <v>1</v>
      </c>
      <c r="L58" s="330">
        <v>1</v>
      </c>
      <c r="M58" s="330">
        <v>1</v>
      </c>
      <c r="N58" s="330">
        <v>1</v>
      </c>
      <c r="O58" s="330">
        <v>1</v>
      </c>
      <c r="P58" s="330">
        <v>1</v>
      </c>
      <c r="Q58" s="330">
        <v>1</v>
      </c>
      <c r="R58" s="330">
        <v>1</v>
      </c>
      <c r="S58" s="330">
        <v>1</v>
      </c>
      <c r="T58" s="479"/>
      <c r="U58" s="467" t="s">
        <v>845</v>
      </c>
      <c r="V58" s="481"/>
    </row>
    <row r="59" spans="1:22" ht="63" customHeight="1" x14ac:dyDescent="0.25">
      <c r="A59" s="760"/>
      <c r="B59" s="760"/>
      <c r="C59" s="621"/>
      <c r="D59" s="75" t="s">
        <v>854</v>
      </c>
      <c r="E59" s="75" t="s">
        <v>24</v>
      </c>
      <c r="F59" s="75">
        <v>1</v>
      </c>
      <c r="G59" s="66" t="s">
        <v>935</v>
      </c>
      <c r="H59" s="330"/>
      <c r="I59" s="482"/>
      <c r="J59" s="482"/>
      <c r="K59" s="330"/>
      <c r="L59" s="330"/>
      <c r="M59" s="330"/>
      <c r="N59" s="330">
        <v>1</v>
      </c>
      <c r="O59" s="330"/>
      <c r="P59" s="330"/>
      <c r="Q59" s="330"/>
      <c r="R59" s="330"/>
      <c r="S59" s="330"/>
      <c r="T59" s="479"/>
      <c r="U59" s="496"/>
      <c r="V59" s="481"/>
    </row>
    <row r="60" spans="1:22" ht="39.75" customHeight="1" x14ac:dyDescent="0.25">
      <c r="A60" s="760"/>
      <c r="B60" s="760"/>
      <c r="C60" s="621"/>
      <c r="D60" s="75" t="s">
        <v>855</v>
      </c>
      <c r="E60" s="75" t="s">
        <v>24</v>
      </c>
      <c r="F60" s="75">
        <v>1</v>
      </c>
      <c r="G60" s="66" t="s">
        <v>936</v>
      </c>
      <c r="H60" s="330"/>
      <c r="I60" s="482"/>
      <c r="J60" s="482"/>
      <c r="K60" s="330"/>
      <c r="L60" s="330"/>
      <c r="M60" s="330"/>
      <c r="N60" s="330"/>
      <c r="O60" s="330">
        <v>1</v>
      </c>
      <c r="P60" s="330"/>
      <c r="Q60" s="330"/>
      <c r="R60" s="330"/>
      <c r="S60" s="330"/>
      <c r="T60" s="479"/>
      <c r="U60" s="496"/>
      <c r="V60" s="481"/>
    </row>
    <row r="61" spans="1:22" ht="96" customHeight="1" x14ac:dyDescent="0.25">
      <c r="A61" s="760"/>
      <c r="B61" s="760"/>
      <c r="C61" s="622"/>
      <c r="D61" s="75" t="s">
        <v>856</v>
      </c>
      <c r="E61" s="75" t="s">
        <v>24</v>
      </c>
      <c r="F61" s="75">
        <v>2</v>
      </c>
      <c r="G61" s="66" t="s">
        <v>937</v>
      </c>
      <c r="H61" s="330"/>
      <c r="I61" s="482"/>
      <c r="J61" s="482"/>
      <c r="K61" s="330"/>
      <c r="L61" s="330"/>
      <c r="M61" s="330">
        <v>1</v>
      </c>
      <c r="N61" s="330"/>
      <c r="O61" s="330"/>
      <c r="P61" s="330"/>
      <c r="Q61" s="330">
        <v>1</v>
      </c>
      <c r="R61" s="330"/>
      <c r="S61" s="330"/>
      <c r="T61" s="479"/>
      <c r="U61" s="344" t="s">
        <v>833</v>
      </c>
      <c r="V61" s="481"/>
    </row>
    <row r="62" spans="1:22" ht="60" customHeight="1" x14ac:dyDescent="0.25">
      <c r="A62" s="759" t="s">
        <v>940</v>
      </c>
      <c r="B62" s="759" t="s">
        <v>857</v>
      </c>
      <c r="C62" s="620" t="s">
        <v>53</v>
      </c>
      <c r="D62" s="75" t="s">
        <v>858</v>
      </c>
      <c r="E62" s="75" t="s">
        <v>24</v>
      </c>
      <c r="F62" s="75">
        <v>241</v>
      </c>
      <c r="G62" s="102" t="s">
        <v>941</v>
      </c>
      <c r="H62" s="330"/>
      <c r="I62" s="482"/>
      <c r="J62" s="330">
        <v>1</v>
      </c>
      <c r="K62" s="330"/>
      <c r="L62" s="330"/>
      <c r="M62" s="330"/>
      <c r="N62" s="330"/>
      <c r="O62" s="330"/>
      <c r="P62" s="330"/>
      <c r="Q62" s="330"/>
      <c r="R62" s="330"/>
      <c r="S62" s="330"/>
      <c r="T62" s="479"/>
      <c r="U62" s="467" t="s">
        <v>859</v>
      </c>
      <c r="V62" s="481"/>
    </row>
    <row r="63" spans="1:22" ht="60" customHeight="1" x14ac:dyDescent="0.25">
      <c r="A63" s="760"/>
      <c r="B63" s="760"/>
      <c r="C63" s="621"/>
      <c r="D63" s="75" t="s">
        <v>860</v>
      </c>
      <c r="E63" s="75" t="s">
        <v>24</v>
      </c>
      <c r="F63" s="75">
        <v>1</v>
      </c>
      <c r="G63" s="102" t="s">
        <v>942</v>
      </c>
      <c r="H63" s="330"/>
      <c r="I63" s="482"/>
      <c r="J63" s="330"/>
      <c r="K63" s="330"/>
      <c r="L63" s="330"/>
      <c r="M63" s="330"/>
      <c r="N63" s="330"/>
      <c r="O63" s="330">
        <v>1</v>
      </c>
      <c r="P63" s="330"/>
      <c r="Q63" s="330"/>
      <c r="R63" s="330"/>
      <c r="S63" s="330"/>
      <c r="T63" s="479"/>
      <c r="U63" s="467"/>
      <c r="V63" s="481"/>
    </row>
    <row r="64" spans="1:22" ht="63" customHeight="1" x14ac:dyDescent="0.25">
      <c r="A64" s="761"/>
      <c r="B64" s="761"/>
      <c r="C64" s="622"/>
      <c r="D64" s="75" t="s">
        <v>861</v>
      </c>
      <c r="E64" s="75" t="s">
        <v>24</v>
      </c>
      <c r="F64" s="75">
        <v>1</v>
      </c>
      <c r="G64" s="102" t="s">
        <v>943</v>
      </c>
      <c r="H64" s="330"/>
      <c r="I64" s="482"/>
      <c r="J64" s="482"/>
      <c r="K64" s="330"/>
      <c r="L64" s="330"/>
      <c r="M64" s="330"/>
      <c r="N64" s="330"/>
      <c r="O64" s="330">
        <v>1</v>
      </c>
      <c r="P64" s="330"/>
      <c r="Q64" s="330"/>
      <c r="R64" s="330"/>
      <c r="S64" s="330"/>
      <c r="T64" s="479"/>
      <c r="U64" s="467" t="s">
        <v>862</v>
      </c>
      <c r="V64" s="481"/>
    </row>
    <row r="65" spans="1:22" ht="91.5" customHeight="1" x14ac:dyDescent="0.25">
      <c r="A65" s="759" t="s">
        <v>882</v>
      </c>
      <c r="B65" s="275" t="s">
        <v>863</v>
      </c>
      <c r="C65" s="504" t="s">
        <v>53</v>
      </c>
      <c r="D65" s="75" t="s">
        <v>864</v>
      </c>
      <c r="E65" s="75" t="s">
        <v>24</v>
      </c>
      <c r="F65" s="75">
        <v>1</v>
      </c>
      <c r="G65" s="102" t="s">
        <v>865</v>
      </c>
      <c r="H65" s="330"/>
      <c r="I65" s="330"/>
      <c r="J65" s="482"/>
      <c r="K65" s="391">
        <v>0.5</v>
      </c>
      <c r="L65" s="391">
        <v>0.5</v>
      </c>
      <c r="M65" s="330"/>
      <c r="N65" s="330"/>
      <c r="O65" s="330"/>
      <c r="P65" s="330"/>
      <c r="Q65" s="330"/>
      <c r="R65" s="330"/>
      <c r="S65" s="330"/>
      <c r="T65" s="479"/>
      <c r="U65" s="66"/>
      <c r="V65" s="497"/>
    </row>
    <row r="66" spans="1:22" ht="86.25" customHeight="1" x14ac:dyDescent="0.25">
      <c r="A66" s="761"/>
      <c r="B66" s="275" t="s">
        <v>866</v>
      </c>
      <c r="C66" s="505"/>
      <c r="D66" s="75" t="s">
        <v>867</v>
      </c>
      <c r="E66" s="75" t="s">
        <v>130</v>
      </c>
      <c r="F66" s="103">
        <v>1</v>
      </c>
      <c r="G66" s="102" t="s">
        <v>1059</v>
      </c>
      <c r="H66" s="330"/>
      <c r="I66" s="330"/>
      <c r="J66" s="482"/>
      <c r="K66" s="391">
        <v>0.5</v>
      </c>
      <c r="L66" s="330"/>
      <c r="M66" s="330"/>
      <c r="N66" s="330"/>
      <c r="O66" s="330"/>
      <c r="P66" s="330"/>
      <c r="Q66" s="330"/>
      <c r="R66" s="330"/>
      <c r="S66" s="391">
        <v>0.5</v>
      </c>
      <c r="T66" s="484"/>
      <c r="U66" s="459"/>
      <c r="V66" s="497"/>
    </row>
    <row r="67" spans="1:22" ht="24.75" customHeight="1" x14ac:dyDescent="0.25">
      <c r="A67" s="51"/>
      <c r="B67" s="51"/>
      <c r="C67" s="51"/>
      <c r="D67" s="51"/>
      <c r="E67" s="51"/>
      <c r="F67" s="51"/>
      <c r="G67" s="51"/>
      <c r="H67" s="51"/>
      <c r="I67" s="51"/>
      <c r="J67" s="51"/>
      <c r="K67" s="51"/>
      <c r="L67" s="51"/>
      <c r="M67" s="51"/>
      <c r="N67" s="51"/>
      <c r="O67" s="51"/>
      <c r="P67" s="51"/>
      <c r="Q67" s="51"/>
      <c r="R67" s="51"/>
      <c r="S67" s="51"/>
      <c r="T67" s="237">
        <f>SUM(T17:T57)</f>
        <v>3350000</v>
      </c>
      <c r="U67" s="244"/>
      <c r="V67" s="382"/>
    </row>
    <row r="68" spans="1:22" x14ac:dyDescent="0.25">
      <c r="A68" s="45"/>
      <c r="B68" s="45"/>
      <c r="C68" s="45"/>
      <c r="D68" s="45"/>
      <c r="E68" s="45"/>
      <c r="F68" s="47"/>
      <c r="G68" s="45"/>
      <c r="H68" s="45"/>
      <c r="I68" s="45"/>
      <c r="J68" s="45"/>
      <c r="K68" s="45"/>
      <c r="L68" s="45"/>
      <c r="M68" s="45"/>
      <c r="N68" s="45"/>
      <c r="O68" s="45"/>
      <c r="P68" s="45"/>
      <c r="Q68" s="45"/>
      <c r="R68" s="45"/>
      <c r="S68" s="45"/>
      <c r="T68" s="45"/>
      <c r="U68" s="45"/>
    </row>
    <row r="72" spans="1:22" x14ac:dyDescent="0.25">
      <c r="B72" s="627"/>
      <c r="C72" s="627"/>
      <c r="D72" s="627"/>
      <c r="E72" s="627"/>
      <c r="F72" s="45"/>
      <c r="G72" s="45"/>
      <c r="H72" s="53"/>
      <c r="I72" s="762"/>
      <c r="J72" s="762"/>
      <c r="K72" s="762"/>
      <c r="L72" s="762"/>
      <c r="M72" s="762"/>
      <c r="N72" s="762"/>
      <c r="O72" s="762"/>
      <c r="P72" s="45"/>
      <c r="Q72" s="45"/>
      <c r="R72" s="123"/>
      <c r="S72" s="123"/>
      <c r="T72" s="123"/>
      <c r="U72" s="126"/>
    </row>
    <row r="73" spans="1:22" x14ac:dyDescent="0.25">
      <c r="B73" s="628" t="s">
        <v>885</v>
      </c>
      <c r="C73" s="628"/>
      <c r="D73" s="628"/>
      <c r="E73" s="628"/>
      <c r="F73" s="45"/>
      <c r="G73" s="45"/>
      <c r="H73" s="55"/>
      <c r="I73" s="628" t="s">
        <v>133</v>
      </c>
      <c r="J73" s="628"/>
      <c r="K73" s="628"/>
      <c r="L73" s="628"/>
      <c r="M73" s="628"/>
      <c r="N73" s="628"/>
      <c r="O73" s="628"/>
      <c r="P73" s="45"/>
      <c r="Q73" s="45"/>
      <c r="R73" s="715" t="s">
        <v>134</v>
      </c>
      <c r="S73" s="715"/>
      <c r="T73" s="715"/>
      <c r="U73" s="715"/>
    </row>
    <row r="74" spans="1:22" x14ac:dyDescent="0.25">
      <c r="B74" s="626" t="s">
        <v>878</v>
      </c>
      <c r="C74" s="626"/>
      <c r="D74" s="626"/>
      <c r="E74" s="626"/>
      <c r="F74" s="45"/>
      <c r="G74" s="45"/>
      <c r="H74" s="55"/>
      <c r="I74" s="626" t="s">
        <v>136</v>
      </c>
      <c r="J74" s="626"/>
      <c r="K74" s="626"/>
      <c r="L74" s="626"/>
      <c r="M74" s="626"/>
      <c r="N74" s="626"/>
      <c r="O74" s="626"/>
      <c r="P74" s="45"/>
      <c r="Q74" s="45"/>
      <c r="R74" s="642" t="s">
        <v>137</v>
      </c>
      <c r="S74" s="642"/>
      <c r="T74" s="642"/>
      <c r="U74" s="642"/>
    </row>
  </sheetData>
  <mergeCells count="60">
    <mergeCell ref="B13:V13"/>
    <mergeCell ref="T20:T28"/>
    <mergeCell ref="T43:T45"/>
    <mergeCell ref="T49:T57"/>
    <mergeCell ref="A5:U5"/>
    <mergeCell ref="A8:V8"/>
    <mergeCell ref="A9:V9"/>
    <mergeCell ref="B11:V11"/>
    <mergeCell ref="B12:V12"/>
    <mergeCell ref="A20:A28"/>
    <mergeCell ref="B20:B28"/>
    <mergeCell ref="C20:C28"/>
    <mergeCell ref="U20:U28"/>
    <mergeCell ref="H15:J15"/>
    <mergeCell ref="K15:M15"/>
    <mergeCell ref="N15:P15"/>
    <mergeCell ref="V15:V16"/>
    <mergeCell ref="A17:A19"/>
    <mergeCell ref="B17:B19"/>
    <mergeCell ref="C17:C19"/>
    <mergeCell ref="U17:U19"/>
    <mergeCell ref="Q15:S15"/>
    <mergeCell ref="T15:T16"/>
    <mergeCell ref="U15:U16"/>
    <mergeCell ref="A15:A16"/>
    <mergeCell ref="B15:B16"/>
    <mergeCell ref="C15:C16"/>
    <mergeCell ref="D15:D16"/>
    <mergeCell ref="E15:F15"/>
    <mergeCell ref="G15:G16"/>
    <mergeCell ref="A29:A34"/>
    <mergeCell ref="B29:B34"/>
    <mergeCell ref="C29:C34"/>
    <mergeCell ref="A35:A42"/>
    <mergeCell ref="B35:B42"/>
    <mergeCell ref="C35:C42"/>
    <mergeCell ref="A43:A45"/>
    <mergeCell ref="B43:B45"/>
    <mergeCell ref="C43:C45"/>
    <mergeCell ref="A46:A48"/>
    <mergeCell ref="B46:B48"/>
    <mergeCell ref="C46:C48"/>
    <mergeCell ref="A49:A57"/>
    <mergeCell ref="B49:B57"/>
    <mergeCell ref="C49:C57"/>
    <mergeCell ref="A58:A61"/>
    <mergeCell ref="B58:B61"/>
    <mergeCell ref="C58:C61"/>
    <mergeCell ref="B74:E74"/>
    <mergeCell ref="I74:O74"/>
    <mergeCell ref="R74:U74"/>
    <mergeCell ref="A62:A64"/>
    <mergeCell ref="B62:B64"/>
    <mergeCell ref="C62:C64"/>
    <mergeCell ref="A65:A66"/>
    <mergeCell ref="B72:E72"/>
    <mergeCell ref="I72:O72"/>
    <mergeCell ref="B73:E73"/>
    <mergeCell ref="I73:O73"/>
    <mergeCell ref="R73:U73"/>
  </mergeCells>
  <pageMargins left="0" right="0" top="0" bottom="0.39370078740157483" header="0.31496062992125984" footer="0.31496062992125984"/>
  <pageSetup paperSize="14" scale="33" fitToHeight="0" orientation="landscape" r:id="rId1"/>
  <headerFooter>
    <oddFooter>&amp;CPágina &amp;P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28DF-DC31-454D-BB6D-82DA100C1D2B}">
  <sheetPr>
    <pageSetUpPr fitToPage="1"/>
  </sheetPr>
  <dimension ref="A14:BE36"/>
  <sheetViews>
    <sheetView showGridLines="0" topLeftCell="A11" zoomScale="59" zoomScaleNormal="59" workbookViewId="0">
      <selection activeCell="A24" sqref="A24:XFD27"/>
    </sheetView>
  </sheetViews>
  <sheetFormatPr defaultColWidth="11.42578125" defaultRowHeight="15" x14ac:dyDescent="0.2"/>
  <cols>
    <col min="1" max="1" width="47.42578125" style="45" customWidth="1"/>
    <col min="2" max="2" width="42.140625" style="46" customWidth="1"/>
    <col min="3" max="3" width="20.85546875" style="105" customWidth="1"/>
    <col min="4" max="4" width="26.7109375" style="45" customWidth="1"/>
    <col min="5" max="5" width="18.85546875" style="45" customWidth="1"/>
    <col min="6" max="7" width="17.42578125" style="45" customWidth="1"/>
    <col min="8" max="8" width="19.7109375" style="47" customWidth="1"/>
    <col min="9" max="10" width="22.42578125" style="45" customWidth="1"/>
    <col min="11" max="11" width="17.140625" style="45" customWidth="1"/>
    <col min="12" max="13" width="16.140625" style="45" customWidth="1"/>
    <col min="14" max="14" width="18" style="45" customWidth="1"/>
    <col min="15" max="15" width="16.140625" style="45" customWidth="1"/>
    <col min="16" max="16" width="15" style="45" customWidth="1"/>
    <col min="17" max="17" width="17.28515625" style="45" customWidth="1"/>
    <col min="18" max="18" width="18" style="45" customWidth="1"/>
    <col min="19" max="19" width="16" style="45" customWidth="1"/>
    <col min="20" max="20" width="14.140625" style="45" customWidth="1"/>
    <col min="21" max="21" width="20.7109375" style="45" customWidth="1"/>
    <col min="22" max="22" width="37.85546875" style="45" customWidth="1"/>
    <col min="23" max="16384" width="11.42578125" style="45"/>
  </cols>
  <sheetData>
    <row r="14" spans="1:22" ht="28.5" customHeight="1" x14ac:dyDescent="0.2">
      <c r="A14" s="748" t="s">
        <v>688</v>
      </c>
      <c r="B14" s="748"/>
      <c r="C14" s="748"/>
      <c r="D14" s="748"/>
      <c r="E14" s="748"/>
      <c r="F14" s="748"/>
      <c r="G14" s="748"/>
      <c r="H14" s="748"/>
      <c r="I14" s="748"/>
      <c r="J14" s="748"/>
      <c r="K14" s="748"/>
      <c r="L14" s="748"/>
      <c r="M14" s="748"/>
      <c r="N14" s="748"/>
      <c r="O14" s="748"/>
      <c r="P14" s="748"/>
      <c r="Q14" s="748"/>
      <c r="R14" s="748"/>
      <c r="S14" s="748"/>
      <c r="T14" s="748"/>
      <c r="U14" s="748"/>
      <c r="V14" s="748"/>
    </row>
    <row r="15" spans="1:22" ht="19.5" x14ac:dyDescent="0.25">
      <c r="A15" s="633" t="s">
        <v>3</v>
      </c>
      <c r="B15" s="633"/>
      <c r="C15" s="633"/>
      <c r="D15" s="633"/>
      <c r="E15" s="633"/>
      <c r="F15" s="633"/>
      <c r="G15" s="633"/>
      <c r="H15" s="633"/>
      <c r="I15" s="633"/>
      <c r="J15" s="633"/>
      <c r="K15" s="633"/>
      <c r="L15" s="633"/>
      <c r="M15" s="633"/>
      <c r="N15" s="633"/>
      <c r="O15" s="633"/>
      <c r="P15" s="633"/>
      <c r="Q15" s="633"/>
      <c r="R15" s="633"/>
      <c r="S15" s="633"/>
      <c r="T15" s="633"/>
      <c r="U15" s="633"/>
      <c r="V15" s="633"/>
    </row>
    <row r="16" spans="1:22" ht="19.5" x14ac:dyDescent="0.25">
      <c r="A16" s="633" t="s">
        <v>195</v>
      </c>
      <c r="B16" s="633"/>
      <c r="C16" s="633"/>
      <c r="D16" s="633"/>
      <c r="E16" s="633"/>
      <c r="F16" s="633"/>
      <c r="G16" s="633"/>
      <c r="H16" s="633"/>
      <c r="I16" s="633"/>
      <c r="J16" s="633"/>
      <c r="K16" s="633"/>
      <c r="L16" s="633"/>
      <c r="M16" s="633"/>
      <c r="N16" s="633"/>
      <c r="O16" s="633"/>
      <c r="P16" s="633"/>
      <c r="Q16" s="633"/>
      <c r="R16" s="633"/>
      <c r="S16" s="633"/>
      <c r="T16" s="633"/>
      <c r="U16" s="633"/>
      <c r="V16" s="633"/>
    </row>
    <row r="17" spans="1:57" x14ac:dyDescent="0.2">
      <c r="A17" s="129"/>
      <c r="B17" s="129"/>
      <c r="C17" s="129"/>
      <c r="D17" s="129"/>
      <c r="E17" s="129"/>
      <c r="F17" s="129"/>
      <c r="G17" s="129"/>
      <c r="H17" s="129"/>
      <c r="I17" s="129"/>
      <c r="J17" s="129"/>
      <c r="K17" s="129"/>
      <c r="L17" s="129"/>
      <c r="M17" s="129"/>
      <c r="N17" s="129"/>
      <c r="O17" s="129"/>
      <c r="P17" s="129"/>
      <c r="Q17" s="129"/>
      <c r="R17" s="129"/>
      <c r="S17" s="129"/>
      <c r="T17" s="129"/>
      <c r="U17" s="129"/>
      <c r="V17" s="129"/>
    </row>
    <row r="18" spans="1:57" x14ac:dyDescent="0.2">
      <c r="A18" s="44" t="s">
        <v>202</v>
      </c>
      <c r="B18" s="632" t="s">
        <v>788</v>
      </c>
      <c r="C18" s="632"/>
      <c r="D18" s="632"/>
      <c r="E18" s="632"/>
      <c r="F18" s="632"/>
      <c r="G18" s="632"/>
      <c r="H18" s="632"/>
      <c r="I18" s="632"/>
      <c r="J18" s="632"/>
      <c r="K18" s="632"/>
      <c r="L18" s="632"/>
      <c r="M18" s="632"/>
      <c r="N18" s="632"/>
      <c r="O18" s="632"/>
      <c r="P18" s="632"/>
      <c r="Q18" s="632"/>
      <c r="R18" s="632"/>
      <c r="S18" s="632"/>
      <c r="T18" s="632"/>
      <c r="U18" s="632"/>
      <c r="V18" s="632"/>
    </row>
    <row r="19" spans="1:57" x14ac:dyDescent="0.2">
      <c r="A19" s="44" t="s">
        <v>6</v>
      </c>
      <c r="B19" s="632" t="s">
        <v>562</v>
      </c>
      <c r="C19" s="632"/>
      <c r="D19" s="632"/>
      <c r="E19" s="632"/>
      <c r="F19" s="632"/>
      <c r="G19" s="632"/>
      <c r="H19" s="632"/>
      <c r="I19" s="632"/>
      <c r="J19" s="632"/>
      <c r="K19" s="632"/>
      <c r="L19" s="632"/>
      <c r="M19" s="632"/>
      <c r="N19" s="632"/>
      <c r="O19" s="632"/>
      <c r="P19" s="632"/>
      <c r="Q19" s="632"/>
      <c r="R19" s="632"/>
      <c r="S19" s="632"/>
      <c r="T19" s="632"/>
      <c r="U19" s="632"/>
      <c r="V19" s="632"/>
    </row>
    <row r="20" spans="1:57" x14ac:dyDescent="0.2">
      <c r="A20" s="44" t="s">
        <v>8</v>
      </c>
      <c r="B20" s="632" t="s">
        <v>462</v>
      </c>
      <c r="C20" s="632"/>
      <c r="D20" s="632"/>
      <c r="E20" s="632"/>
      <c r="F20" s="632"/>
      <c r="G20" s="632"/>
      <c r="H20" s="632"/>
      <c r="I20" s="632"/>
      <c r="J20" s="632"/>
      <c r="K20" s="632"/>
      <c r="L20" s="632"/>
      <c r="M20" s="632"/>
      <c r="N20" s="632"/>
      <c r="O20" s="632"/>
      <c r="P20" s="632"/>
      <c r="Q20" s="632"/>
      <c r="R20" s="632"/>
      <c r="S20" s="632"/>
      <c r="T20" s="632"/>
      <c r="U20" s="632"/>
      <c r="V20" s="632"/>
    </row>
    <row r="22" spans="1:57" s="373" customFormat="1" ht="18.75" customHeight="1" x14ac:dyDescent="0.25">
      <c r="A22" s="629" t="s">
        <v>10</v>
      </c>
      <c r="B22" s="629" t="s">
        <v>15</v>
      </c>
      <c r="C22" s="782" t="s">
        <v>196</v>
      </c>
      <c r="D22" s="629" t="s">
        <v>197</v>
      </c>
      <c r="E22" s="611" t="s">
        <v>198</v>
      </c>
      <c r="F22" s="629" t="s">
        <v>199</v>
      </c>
      <c r="G22" s="629" t="s">
        <v>109</v>
      </c>
      <c r="H22" s="629" t="s">
        <v>557</v>
      </c>
      <c r="I22" s="634" t="s">
        <v>16</v>
      </c>
      <c r="J22" s="634"/>
      <c r="K22" s="634"/>
      <c r="L22" s="634" t="s">
        <v>17</v>
      </c>
      <c r="M22" s="634"/>
      <c r="N22" s="634"/>
      <c r="O22" s="634" t="s">
        <v>18</v>
      </c>
      <c r="P22" s="634"/>
      <c r="Q22" s="634"/>
      <c r="R22" s="634" t="s">
        <v>19</v>
      </c>
      <c r="S22" s="634"/>
      <c r="T22" s="634"/>
      <c r="U22" s="629" t="s">
        <v>20</v>
      </c>
      <c r="V22" s="629" t="s">
        <v>201</v>
      </c>
    </row>
    <row r="23" spans="1:57" s="65" customFormat="1" ht="32.25" customHeight="1" x14ac:dyDescent="0.25">
      <c r="A23" s="611"/>
      <c r="B23" s="611"/>
      <c r="C23" s="783"/>
      <c r="D23" s="611"/>
      <c r="E23" s="644"/>
      <c r="F23" s="611"/>
      <c r="G23" s="611"/>
      <c r="H23" s="611"/>
      <c r="I23" s="118" t="s">
        <v>25</v>
      </c>
      <c r="J23" s="118" t="s">
        <v>26</v>
      </c>
      <c r="K23" s="118" t="s">
        <v>27</v>
      </c>
      <c r="L23" s="118" t="s">
        <v>28</v>
      </c>
      <c r="M23" s="118" t="s">
        <v>29</v>
      </c>
      <c r="N23" s="118" t="s">
        <v>30</v>
      </c>
      <c r="O23" s="118" t="s">
        <v>31</v>
      </c>
      <c r="P23" s="118" t="s">
        <v>32</v>
      </c>
      <c r="Q23" s="118" t="s">
        <v>33</v>
      </c>
      <c r="R23" s="118" t="s">
        <v>34</v>
      </c>
      <c r="S23" s="118" t="s">
        <v>35</v>
      </c>
      <c r="T23" s="118" t="s">
        <v>36</v>
      </c>
      <c r="U23" s="611"/>
      <c r="V23" s="611"/>
    </row>
    <row r="24" spans="1:57" s="101" customFormat="1" ht="95.25" customHeight="1" x14ac:dyDescent="0.2">
      <c r="A24" s="247" t="s">
        <v>892</v>
      </c>
      <c r="B24" s="247" t="s">
        <v>879</v>
      </c>
      <c r="C24" s="248" t="s">
        <v>675</v>
      </c>
      <c r="D24" s="247" t="s">
        <v>875</v>
      </c>
      <c r="E24" s="501" t="s">
        <v>884</v>
      </c>
      <c r="F24" s="501" t="s">
        <v>876</v>
      </c>
      <c r="G24" s="490" t="s">
        <v>877</v>
      </c>
      <c r="H24" s="486">
        <v>550000</v>
      </c>
      <c r="I24" s="486"/>
      <c r="J24" s="486"/>
      <c r="K24" s="486"/>
      <c r="L24" s="486">
        <v>300000</v>
      </c>
      <c r="M24" s="486"/>
      <c r="N24" s="486"/>
      <c r="O24" s="486">
        <v>250000</v>
      </c>
      <c r="P24" s="486"/>
      <c r="Q24" s="486"/>
      <c r="R24" s="486"/>
      <c r="S24" s="486"/>
      <c r="T24" s="486"/>
      <c r="U24" s="487">
        <f>SUM(I24:T24)</f>
        <v>550000</v>
      </c>
      <c r="V24" s="486"/>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99"/>
    </row>
    <row r="25" spans="1:57" ht="60.75" customHeight="1" x14ac:dyDescent="0.2">
      <c r="A25" s="247" t="s">
        <v>920</v>
      </c>
      <c r="B25" s="247" t="s">
        <v>190</v>
      </c>
      <c r="C25" s="248" t="s">
        <v>675</v>
      </c>
      <c r="D25" s="247" t="s">
        <v>872</v>
      </c>
      <c r="E25" s="501" t="s">
        <v>883</v>
      </c>
      <c r="F25" s="502" t="s">
        <v>873</v>
      </c>
      <c r="G25" s="86">
        <v>1</v>
      </c>
      <c r="H25" s="485">
        <v>1800000</v>
      </c>
      <c r="I25" s="486"/>
      <c r="J25" s="486">
        <v>1800000</v>
      </c>
      <c r="K25" s="486"/>
      <c r="L25" s="486"/>
      <c r="M25" s="486"/>
      <c r="N25" s="486"/>
      <c r="O25" s="486"/>
      <c r="P25" s="486"/>
      <c r="Q25" s="486"/>
      <c r="R25" s="486">
        <v>800000</v>
      </c>
      <c r="S25" s="486"/>
      <c r="T25" s="486"/>
      <c r="U25" s="487">
        <f>SUM(I25:T25)</f>
        <v>2600000</v>
      </c>
      <c r="V25" s="488"/>
    </row>
    <row r="26" spans="1:57" ht="56.25" customHeight="1" x14ac:dyDescent="0.2">
      <c r="A26" s="787" t="s">
        <v>939</v>
      </c>
      <c r="B26" s="467" t="s">
        <v>880</v>
      </c>
      <c r="C26" s="248" t="s">
        <v>675</v>
      </c>
      <c r="D26" s="247" t="s">
        <v>874</v>
      </c>
      <c r="E26" s="501" t="s">
        <v>368</v>
      </c>
      <c r="F26" s="502" t="s">
        <v>362</v>
      </c>
      <c r="G26" s="86">
        <v>100</v>
      </c>
      <c r="H26" s="485">
        <v>1000</v>
      </c>
      <c r="I26" s="486"/>
      <c r="J26" s="486"/>
      <c r="K26" s="486"/>
      <c r="M26" s="486">
        <f>+G26*H26</f>
        <v>100000</v>
      </c>
      <c r="N26" s="486"/>
      <c r="O26" s="486"/>
      <c r="P26" s="486"/>
      <c r="Q26" s="486"/>
      <c r="R26" s="486"/>
      <c r="S26" s="486"/>
      <c r="T26" s="486"/>
      <c r="U26" s="487">
        <f t="shared" ref="U26:U27" si="0">SUM(I26:T26)</f>
        <v>100000</v>
      </c>
      <c r="V26" s="489"/>
    </row>
    <row r="27" spans="1:57" ht="54.75" customHeight="1" x14ac:dyDescent="0.2">
      <c r="A27" s="788"/>
      <c r="B27" s="467" t="s">
        <v>881</v>
      </c>
      <c r="C27" s="248" t="s">
        <v>675</v>
      </c>
      <c r="D27" s="247" t="s">
        <v>874</v>
      </c>
      <c r="E27" s="54" t="s">
        <v>368</v>
      </c>
      <c r="F27" s="503" t="s">
        <v>362</v>
      </c>
      <c r="G27" s="86">
        <v>100</v>
      </c>
      <c r="H27" s="485"/>
      <c r="I27" s="486"/>
      <c r="J27" s="486"/>
      <c r="K27" s="486"/>
      <c r="L27" s="486"/>
      <c r="M27" s="486"/>
      <c r="N27" s="486"/>
      <c r="O27" s="486">
        <v>100000</v>
      </c>
      <c r="P27" s="486"/>
      <c r="Q27" s="486"/>
      <c r="R27" s="486"/>
      <c r="S27" s="486"/>
      <c r="T27" s="486"/>
      <c r="U27" s="487">
        <f t="shared" si="0"/>
        <v>100000</v>
      </c>
      <c r="V27" s="489"/>
    </row>
    <row r="28" spans="1:57" ht="27.75" customHeight="1" x14ac:dyDescent="0.2">
      <c r="A28" s="784" t="s">
        <v>559</v>
      </c>
      <c r="B28" s="785"/>
      <c r="C28" s="785"/>
      <c r="D28" s="785"/>
      <c r="E28" s="785"/>
      <c r="F28" s="785"/>
      <c r="G28" s="785"/>
      <c r="H28" s="786"/>
      <c r="I28" s="491">
        <f t="shared" ref="I28:T28" si="1">+SUM(I25:I27)</f>
        <v>0</v>
      </c>
      <c r="J28" s="491">
        <f t="shared" si="1"/>
        <v>1800000</v>
      </c>
      <c r="K28" s="491">
        <f t="shared" si="1"/>
        <v>0</v>
      </c>
      <c r="L28" s="491">
        <f t="shared" si="1"/>
        <v>0</v>
      </c>
      <c r="M28" s="491">
        <f t="shared" si="1"/>
        <v>100000</v>
      </c>
      <c r="N28" s="491">
        <f t="shared" si="1"/>
        <v>0</v>
      </c>
      <c r="O28" s="491">
        <f t="shared" si="1"/>
        <v>100000</v>
      </c>
      <c r="P28" s="491">
        <f t="shared" si="1"/>
        <v>0</v>
      </c>
      <c r="Q28" s="491">
        <f t="shared" si="1"/>
        <v>0</v>
      </c>
      <c r="R28" s="491">
        <f t="shared" si="1"/>
        <v>800000</v>
      </c>
      <c r="S28" s="491">
        <f t="shared" si="1"/>
        <v>0</v>
      </c>
      <c r="T28" s="491">
        <f t="shared" si="1"/>
        <v>0</v>
      </c>
      <c r="U28" s="491">
        <f>SUM(U24:U27)</f>
        <v>3350000</v>
      </c>
      <c r="V28" s="492"/>
    </row>
    <row r="29" spans="1:57" x14ac:dyDescent="0.2">
      <c r="H29" s="493"/>
      <c r="I29" s="73"/>
      <c r="J29" s="73"/>
      <c r="K29" s="73"/>
      <c r="L29" s="73"/>
      <c r="M29" s="73"/>
      <c r="N29" s="73"/>
      <c r="O29" s="73"/>
      <c r="P29" s="73"/>
      <c r="Q29" s="73"/>
      <c r="R29" s="73"/>
      <c r="S29" s="73"/>
      <c r="T29" s="73"/>
      <c r="V29" s="73"/>
    </row>
    <row r="30" spans="1:57" x14ac:dyDescent="0.2">
      <c r="H30" s="493"/>
      <c r="I30" s="73"/>
      <c r="J30" s="73"/>
      <c r="K30" s="73"/>
      <c r="L30" s="73"/>
      <c r="M30" s="73"/>
      <c r="N30" s="73"/>
      <c r="O30" s="73"/>
      <c r="P30" s="73"/>
      <c r="Q30" s="73"/>
      <c r="R30" s="73"/>
      <c r="S30" s="73"/>
      <c r="T30" s="73"/>
      <c r="V30" s="73"/>
    </row>
    <row r="31" spans="1:57" x14ac:dyDescent="0.2">
      <c r="H31" s="493"/>
      <c r="I31" s="73"/>
      <c r="J31" s="73"/>
      <c r="K31" s="73"/>
      <c r="L31" s="73"/>
      <c r="M31" s="73"/>
      <c r="N31" s="73"/>
      <c r="O31" s="73"/>
      <c r="P31" s="73"/>
      <c r="Q31" s="73"/>
      <c r="R31" s="73"/>
      <c r="S31" s="73"/>
      <c r="T31" s="73"/>
      <c r="V31" s="73"/>
    </row>
    <row r="34" spans="2:19" x14ac:dyDescent="0.2">
      <c r="B34" s="45"/>
      <c r="C34" s="627"/>
      <c r="D34" s="627"/>
      <c r="E34" s="627"/>
      <c r="G34" s="53"/>
      <c r="H34" s="762"/>
      <c r="I34" s="762"/>
      <c r="J34" s="762"/>
      <c r="K34" s="53"/>
      <c r="L34" s="53"/>
      <c r="M34" s="53"/>
      <c r="N34" s="53"/>
      <c r="Q34" s="627"/>
      <c r="R34" s="627"/>
      <c r="S34" s="627"/>
    </row>
    <row r="35" spans="2:19" ht="15" customHeight="1" x14ac:dyDescent="0.25">
      <c r="B35" s="45"/>
      <c r="C35" s="628" t="s">
        <v>885</v>
      </c>
      <c r="D35" s="628"/>
      <c r="E35" s="628"/>
      <c r="G35" s="55"/>
      <c r="H35" s="628" t="s">
        <v>133</v>
      </c>
      <c r="I35" s="628"/>
      <c r="J35" s="628"/>
      <c r="K35" s="63"/>
      <c r="L35" s="63"/>
      <c r="M35" s="63"/>
      <c r="N35" s="63"/>
      <c r="Q35" s="650" t="s">
        <v>134</v>
      </c>
      <c r="R35" s="650"/>
      <c r="S35" s="650"/>
    </row>
    <row r="36" spans="2:19" ht="15.75" x14ac:dyDescent="0.2">
      <c r="B36" s="45"/>
      <c r="C36" s="626" t="s">
        <v>878</v>
      </c>
      <c r="D36" s="626"/>
      <c r="E36" s="626"/>
      <c r="G36" s="55"/>
      <c r="H36" s="626" t="s">
        <v>136</v>
      </c>
      <c r="I36" s="626"/>
      <c r="J36" s="626"/>
      <c r="Q36" s="647" t="s">
        <v>137</v>
      </c>
      <c r="R36" s="647"/>
      <c r="S36" s="647"/>
    </row>
  </sheetData>
  <mergeCells count="31">
    <mergeCell ref="H36:J36"/>
    <mergeCell ref="Q36:S36"/>
    <mergeCell ref="C35:E35"/>
    <mergeCell ref="C36:E36"/>
    <mergeCell ref="R22:T22"/>
    <mergeCell ref="A22:A23"/>
    <mergeCell ref="B22:B23"/>
    <mergeCell ref="C22:C23"/>
    <mergeCell ref="H35:J35"/>
    <mergeCell ref="Q35:S35"/>
    <mergeCell ref="A28:H28"/>
    <mergeCell ref="H34:J34"/>
    <mergeCell ref="Q34:S34"/>
    <mergeCell ref="A26:A27"/>
    <mergeCell ref="C34:E34"/>
    <mergeCell ref="D22:D23"/>
    <mergeCell ref="E22:E23"/>
    <mergeCell ref="F22:F23"/>
    <mergeCell ref="A14:V14"/>
    <mergeCell ref="A15:V15"/>
    <mergeCell ref="A16:V16"/>
    <mergeCell ref="B18:V18"/>
    <mergeCell ref="B19:V19"/>
    <mergeCell ref="B20:V20"/>
    <mergeCell ref="U22:U23"/>
    <mergeCell ref="V22:V23"/>
    <mergeCell ref="G22:G23"/>
    <mergeCell ref="H22:H23"/>
    <mergeCell ref="I22:K22"/>
    <mergeCell ref="L22:N22"/>
    <mergeCell ref="O22:Q22"/>
  </mergeCells>
  <pageMargins left="0.23622047244094491" right="0.23622047244094491" top="0.39370078740157483" bottom="0.39370078740157483" header="0.31496062992125984" footer="0.31496062992125984"/>
  <pageSetup paperSize="14" scale="18" fitToHeight="0" orientation="landscape" r:id="rId1"/>
  <headerFooter>
    <oddFooter>&amp;CPágina &amp;P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625A3-EA69-4809-AE8F-88D1CF6DD5E9}">
  <sheetPr>
    <pageSetUpPr fitToPage="1"/>
  </sheetPr>
  <dimension ref="A14:X41"/>
  <sheetViews>
    <sheetView showGridLines="0" zoomScale="53" zoomScaleNormal="53" workbookViewId="0">
      <selection sqref="A1:V42"/>
    </sheetView>
  </sheetViews>
  <sheetFormatPr defaultColWidth="11.42578125" defaultRowHeight="15" x14ac:dyDescent="0.2"/>
  <cols>
    <col min="1" max="1" width="54" style="53" customWidth="1"/>
    <col min="2" max="2" width="29.7109375" style="45" bestFit="1" customWidth="1"/>
    <col min="3" max="3" width="29.7109375" style="45" customWidth="1"/>
    <col min="4" max="4" width="29.28515625" style="53" bestFit="1" customWidth="1"/>
    <col min="5" max="5" width="16.42578125" style="45" bestFit="1" customWidth="1"/>
    <col min="6" max="6" width="15.7109375" style="45" customWidth="1"/>
    <col min="7" max="7" width="57.85546875" style="53" customWidth="1"/>
    <col min="8" max="8" width="41.85546875" style="45" customWidth="1"/>
    <col min="9" max="20" width="27.5703125" style="45" customWidth="1"/>
    <col min="21" max="21" width="34.85546875" style="45" customWidth="1"/>
    <col min="22" max="22" width="26.28515625" style="45" bestFit="1" customWidth="1"/>
    <col min="23" max="16384" width="11.42578125" style="45"/>
  </cols>
  <sheetData>
    <row r="14" spans="1:21" ht="19.5" x14ac:dyDescent="0.25">
      <c r="A14" s="633" t="s">
        <v>2</v>
      </c>
      <c r="B14" s="633"/>
      <c r="C14" s="633"/>
      <c r="D14" s="633"/>
      <c r="E14" s="633"/>
      <c r="F14" s="633"/>
      <c r="G14" s="633"/>
      <c r="H14" s="633"/>
      <c r="I14" s="633"/>
      <c r="J14" s="633"/>
      <c r="K14" s="633"/>
      <c r="L14" s="633"/>
      <c r="M14" s="633"/>
      <c r="N14" s="633"/>
      <c r="O14" s="633"/>
      <c r="P14" s="633"/>
      <c r="Q14" s="633"/>
      <c r="R14" s="633"/>
      <c r="S14" s="633"/>
      <c r="T14" s="633"/>
      <c r="U14" s="633"/>
    </row>
    <row r="15" spans="1:21" ht="19.5" x14ac:dyDescent="0.25">
      <c r="A15" s="633" t="s">
        <v>3</v>
      </c>
      <c r="B15" s="633"/>
      <c r="C15" s="633"/>
      <c r="D15" s="633"/>
      <c r="E15" s="633"/>
      <c r="F15" s="633"/>
      <c r="G15" s="633"/>
      <c r="H15" s="633"/>
      <c r="I15" s="633"/>
      <c r="J15" s="633"/>
      <c r="K15" s="633"/>
      <c r="L15" s="633"/>
      <c r="M15" s="633"/>
      <c r="N15" s="633"/>
      <c r="O15" s="633"/>
      <c r="P15" s="633"/>
      <c r="Q15" s="633"/>
      <c r="R15" s="633"/>
      <c r="S15" s="633"/>
      <c r="T15" s="633"/>
      <c r="U15" s="633"/>
    </row>
    <row r="16" spans="1:21" x14ac:dyDescent="0.2">
      <c r="A16" s="45"/>
      <c r="B16" s="129"/>
      <c r="C16" s="129"/>
      <c r="D16" s="515"/>
      <c r="E16" s="129"/>
      <c r="F16" s="129"/>
      <c r="G16" s="515"/>
      <c r="H16" s="129"/>
      <c r="I16" s="129"/>
      <c r="J16" s="129"/>
      <c r="K16" s="129"/>
      <c r="L16" s="129"/>
      <c r="M16" s="129"/>
      <c r="N16" s="129"/>
      <c r="O16" s="129"/>
      <c r="P16" s="129"/>
      <c r="Q16" s="129"/>
      <c r="R16" s="129"/>
      <c r="S16" s="129"/>
      <c r="T16" s="129"/>
      <c r="U16" s="129"/>
    </row>
    <row r="17" spans="1:24" x14ac:dyDescent="0.2">
      <c r="A17" s="44" t="s">
        <v>202</v>
      </c>
      <c r="B17" s="632" t="s">
        <v>540</v>
      </c>
      <c r="C17" s="632"/>
      <c r="D17" s="632"/>
      <c r="E17" s="632"/>
      <c r="F17" s="632"/>
      <c r="G17" s="632"/>
      <c r="H17" s="632"/>
      <c r="I17" s="632"/>
      <c r="J17" s="632"/>
      <c r="K17" s="632"/>
      <c r="L17" s="632"/>
      <c r="M17" s="632"/>
      <c r="N17" s="632"/>
      <c r="O17" s="632"/>
      <c r="P17" s="632"/>
      <c r="Q17" s="632"/>
      <c r="R17" s="632"/>
      <c r="S17" s="632"/>
      <c r="T17" s="632"/>
      <c r="U17" s="632"/>
      <c r="V17" s="632"/>
    </row>
    <row r="18" spans="1:24" x14ac:dyDescent="0.2">
      <c r="A18" s="44" t="s">
        <v>139</v>
      </c>
      <c r="B18" s="632" t="s">
        <v>541</v>
      </c>
      <c r="C18" s="632"/>
      <c r="D18" s="632"/>
      <c r="E18" s="632"/>
      <c r="F18" s="632"/>
      <c r="G18" s="632"/>
      <c r="H18" s="632"/>
      <c r="I18" s="632"/>
      <c r="J18" s="632"/>
      <c r="K18" s="632"/>
      <c r="L18" s="632"/>
      <c r="M18" s="632"/>
      <c r="N18" s="632"/>
      <c r="O18" s="632"/>
      <c r="P18" s="632"/>
      <c r="Q18" s="632"/>
      <c r="R18" s="632"/>
      <c r="S18" s="632"/>
      <c r="T18" s="632"/>
      <c r="U18" s="632"/>
      <c r="V18" s="632"/>
    </row>
    <row r="19" spans="1:24" ht="19.5" customHeight="1" x14ac:dyDescent="0.2">
      <c r="A19" s="44" t="s">
        <v>141</v>
      </c>
      <c r="B19" s="632" t="s">
        <v>542</v>
      </c>
      <c r="C19" s="632"/>
      <c r="D19" s="632"/>
      <c r="E19" s="632"/>
      <c r="F19" s="632"/>
      <c r="G19" s="632"/>
      <c r="H19" s="632"/>
      <c r="I19" s="632"/>
      <c r="J19" s="632"/>
      <c r="K19" s="632"/>
      <c r="L19" s="632"/>
      <c r="M19" s="632"/>
      <c r="N19" s="632"/>
      <c r="O19" s="632"/>
      <c r="P19" s="632"/>
      <c r="Q19" s="632"/>
      <c r="R19" s="632"/>
      <c r="S19" s="632"/>
      <c r="T19" s="632"/>
      <c r="U19" s="632"/>
      <c r="V19" s="632"/>
    </row>
    <row r="21" spans="1:24" s="373" customFormat="1" ht="24" customHeight="1" x14ac:dyDescent="0.25">
      <c r="A21" s="611" t="s">
        <v>10</v>
      </c>
      <c r="B21" s="611" t="s">
        <v>11</v>
      </c>
      <c r="C21" s="611" t="s">
        <v>143</v>
      </c>
      <c r="D21" s="611" t="s">
        <v>12</v>
      </c>
      <c r="E21" s="790" t="s">
        <v>14</v>
      </c>
      <c r="F21" s="792"/>
      <c r="G21" s="611" t="s">
        <v>15</v>
      </c>
      <c r="H21" s="790" t="s">
        <v>16</v>
      </c>
      <c r="I21" s="791"/>
      <c r="J21" s="792"/>
      <c r="K21" s="790" t="s">
        <v>17</v>
      </c>
      <c r="L21" s="791"/>
      <c r="M21" s="792"/>
      <c r="N21" s="790" t="s">
        <v>18</v>
      </c>
      <c r="O21" s="791"/>
      <c r="P21" s="792"/>
      <c r="Q21" s="790" t="s">
        <v>19</v>
      </c>
      <c r="R21" s="791"/>
      <c r="S21" s="792"/>
      <c r="T21" s="611" t="s">
        <v>20</v>
      </c>
      <c r="U21" s="611" t="s">
        <v>21</v>
      </c>
      <c r="V21" s="611" t="s">
        <v>22</v>
      </c>
    </row>
    <row r="22" spans="1:24" s="65" customFormat="1" ht="53.25" customHeight="1" x14ac:dyDescent="0.25">
      <c r="A22" s="612"/>
      <c r="B22" s="612"/>
      <c r="C22" s="612"/>
      <c r="D22" s="612"/>
      <c r="E22" s="42" t="s">
        <v>23</v>
      </c>
      <c r="F22" s="42" t="s">
        <v>24</v>
      </c>
      <c r="G22" s="612"/>
      <c r="H22" s="42" t="s">
        <v>25</v>
      </c>
      <c r="I22" s="42" t="s">
        <v>26</v>
      </c>
      <c r="J22" s="42" t="s">
        <v>27</v>
      </c>
      <c r="K22" s="42" t="s">
        <v>28</v>
      </c>
      <c r="L22" s="42" t="s">
        <v>29</v>
      </c>
      <c r="M22" s="42" t="s">
        <v>30</v>
      </c>
      <c r="N22" s="42" t="s">
        <v>31</v>
      </c>
      <c r="O22" s="42" t="s">
        <v>32</v>
      </c>
      <c r="P22" s="42" t="s">
        <v>33</v>
      </c>
      <c r="Q22" s="42" t="s">
        <v>34</v>
      </c>
      <c r="R22" s="42" t="s">
        <v>35</v>
      </c>
      <c r="S22" s="42" t="s">
        <v>36</v>
      </c>
      <c r="T22" s="612"/>
      <c r="U22" s="612"/>
      <c r="V22" s="612"/>
    </row>
    <row r="23" spans="1:24" ht="75.75" customHeight="1" x14ac:dyDescent="0.2">
      <c r="A23" s="280" t="s">
        <v>945</v>
      </c>
      <c r="B23" s="280" t="s">
        <v>543</v>
      </c>
      <c r="C23" s="282" t="s">
        <v>53</v>
      </c>
      <c r="D23" s="280" t="s">
        <v>544</v>
      </c>
      <c r="E23" s="281" t="s">
        <v>24</v>
      </c>
      <c r="F23" s="281">
        <v>3</v>
      </c>
      <c r="G23" s="280" t="s">
        <v>946</v>
      </c>
      <c r="H23" s="281"/>
      <c r="I23" s="281"/>
      <c r="J23" s="281"/>
      <c r="K23" s="281">
        <v>1</v>
      </c>
      <c r="L23" s="281"/>
      <c r="M23" s="282"/>
      <c r="N23" s="282"/>
      <c r="O23" s="282">
        <v>1</v>
      </c>
      <c r="P23" s="67"/>
      <c r="Q23" s="281"/>
      <c r="R23" s="281"/>
      <c r="S23" s="281">
        <v>1</v>
      </c>
      <c r="T23" s="283"/>
      <c r="U23" s="66" t="s">
        <v>545</v>
      </c>
      <c r="V23" s="67"/>
    </row>
    <row r="24" spans="1:24" ht="120" x14ac:dyDescent="0.2">
      <c r="A24" s="66" t="s">
        <v>947</v>
      </c>
      <c r="B24" s="66" t="s">
        <v>546</v>
      </c>
      <c r="C24" s="67" t="s">
        <v>53</v>
      </c>
      <c r="D24" s="66" t="s">
        <v>547</v>
      </c>
      <c r="E24" s="67" t="s">
        <v>130</v>
      </c>
      <c r="F24" s="284">
        <v>1</v>
      </c>
      <c r="G24" s="66" t="s">
        <v>948</v>
      </c>
      <c r="H24" s="104">
        <v>1</v>
      </c>
      <c r="I24" s="104">
        <v>1</v>
      </c>
      <c r="J24" s="104">
        <v>1</v>
      </c>
      <c r="K24" s="104">
        <v>1</v>
      </c>
      <c r="L24" s="104">
        <v>1</v>
      </c>
      <c r="M24" s="104">
        <v>1</v>
      </c>
      <c r="N24" s="104">
        <v>1</v>
      </c>
      <c r="O24" s="104">
        <v>1</v>
      </c>
      <c r="P24" s="104">
        <v>1</v>
      </c>
      <c r="Q24" s="104">
        <v>1</v>
      </c>
      <c r="R24" s="104">
        <v>1</v>
      </c>
      <c r="S24" s="104">
        <v>1</v>
      </c>
      <c r="T24" s="276"/>
      <c r="U24" s="66" t="s">
        <v>548</v>
      </c>
      <c r="V24" s="67"/>
    </row>
    <row r="25" spans="1:24" ht="135" x14ac:dyDescent="0.2">
      <c r="A25" s="66" t="s">
        <v>949</v>
      </c>
      <c r="B25" s="66" t="s">
        <v>549</v>
      </c>
      <c r="C25" s="67" t="s">
        <v>53</v>
      </c>
      <c r="D25" s="66" t="s">
        <v>547</v>
      </c>
      <c r="E25" s="67" t="s">
        <v>130</v>
      </c>
      <c r="F25" s="284">
        <v>1</v>
      </c>
      <c r="G25" s="66" t="s">
        <v>950</v>
      </c>
      <c r="H25" s="104">
        <v>1</v>
      </c>
      <c r="I25" s="104">
        <v>1</v>
      </c>
      <c r="J25" s="104">
        <v>1</v>
      </c>
      <c r="K25" s="104">
        <v>1</v>
      </c>
      <c r="L25" s="104">
        <v>1</v>
      </c>
      <c r="M25" s="104">
        <v>1</v>
      </c>
      <c r="N25" s="104">
        <v>1</v>
      </c>
      <c r="O25" s="104">
        <v>1</v>
      </c>
      <c r="P25" s="104">
        <v>1</v>
      </c>
      <c r="Q25" s="104">
        <v>1</v>
      </c>
      <c r="R25" s="104">
        <v>1</v>
      </c>
      <c r="S25" s="104">
        <v>1</v>
      </c>
      <c r="T25" s="283"/>
      <c r="U25" s="66" t="s">
        <v>548</v>
      </c>
      <c r="V25" s="67"/>
    </row>
    <row r="26" spans="1:24" ht="120" x14ac:dyDescent="0.2">
      <c r="A26" s="66" t="s">
        <v>951</v>
      </c>
      <c r="B26" s="66" t="s">
        <v>546</v>
      </c>
      <c r="C26" s="67" t="s">
        <v>53</v>
      </c>
      <c r="D26" s="66" t="s">
        <v>547</v>
      </c>
      <c r="E26" s="67" t="s">
        <v>130</v>
      </c>
      <c r="F26" s="284">
        <v>1</v>
      </c>
      <c r="G26" s="66" t="s">
        <v>952</v>
      </c>
      <c r="H26" s="104">
        <v>1</v>
      </c>
      <c r="I26" s="104">
        <v>1</v>
      </c>
      <c r="J26" s="104">
        <v>1</v>
      </c>
      <c r="K26" s="104">
        <v>1</v>
      </c>
      <c r="L26" s="104">
        <v>1</v>
      </c>
      <c r="M26" s="104">
        <v>1</v>
      </c>
      <c r="N26" s="104">
        <v>1</v>
      </c>
      <c r="O26" s="104">
        <v>1</v>
      </c>
      <c r="P26" s="104">
        <v>1</v>
      </c>
      <c r="Q26" s="104">
        <v>1</v>
      </c>
      <c r="R26" s="104">
        <v>1</v>
      </c>
      <c r="S26" s="104">
        <v>1</v>
      </c>
      <c r="T26" s="276"/>
      <c r="U26" s="66" t="s">
        <v>548</v>
      </c>
      <c r="V26" s="67"/>
    </row>
    <row r="27" spans="1:24" ht="104.25" customHeight="1" x14ac:dyDescent="0.2">
      <c r="A27" s="66" t="s">
        <v>953</v>
      </c>
      <c r="B27" s="66" t="s">
        <v>550</v>
      </c>
      <c r="C27" s="67" t="s">
        <v>53</v>
      </c>
      <c r="D27" s="66" t="s">
        <v>547</v>
      </c>
      <c r="E27" s="67" t="s">
        <v>130</v>
      </c>
      <c r="F27" s="284">
        <v>1</v>
      </c>
      <c r="G27" s="66" t="s">
        <v>954</v>
      </c>
      <c r="H27" s="104">
        <v>1</v>
      </c>
      <c r="I27" s="104">
        <v>1</v>
      </c>
      <c r="J27" s="104">
        <v>1</v>
      </c>
      <c r="K27" s="104">
        <v>1</v>
      </c>
      <c r="L27" s="104">
        <v>1</v>
      </c>
      <c r="M27" s="104">
        <v>1</v>
      </c>
      <c r="N27" s="104">
        <v>1</v>
      </c>
      <c r="O27" s="104">
        <v>1</v>
      </c>
      <c r="P27" s="104">
        <v>1</v>
      </c>
      <c r="Q27" s="104">
        <v>1</v>
      </c>
      <c r="R27" s="104">
        <v>1</v>
      </c>
      <c r="S27" s="104">
        <v>1</v>
      </c>
      <c r="T27" s="276"/>
      <c r="U27" s="66" t="s">
        <v>548</v>
      </c>
      <c r="V27" s="67"/>
    </row>
    <row r="28" spans="1:24" ht="82.5" customHeight="1" x14ac:dyDescent="0.2">
      <c r="A28" s="66" t="s">
        <v>955</v>
      </c>
      <c r="B28" s="66" t="s">
        <v>551</v>
      </c>
      <c r="C28" s="67" t="s">
        <v>53</v>
      </c>
      <c r="D28" s="66" t="s">
        <v>552</v>
      </c>
      <c r="E28" s="67" t="s">
        <v>24</v>
      </c>
      <c r="F28" s="281">
        <v>1</v>
      </c>
      <c r="G28" s="66" t="s">
        <v>956</v>
      </c>
      <c r="H28" s="67"/>
      <c r="I28" s="67"/>
      <c r="J28" s="67"/>
      <c r="K28" s="67"/>
      <c r="L28" s="67"/>
      <c r="M28" s="67"/>
      <c r="N28" s="67"/>
      <c r="O28" s="67"/>
      <c r="P28" s="67"/>
      <c r="Q28" s="67"/>
      <c r="R28" s="67"/>
      <c r="S28" s="67">
        <v>1</v>
      </c>
      <c r="T28" s="276"/>
      <c r="U28" s="66" t="s">
        <v>548</v>
      </c>
      <c r="V28" s="67"/>
    </row>
    <row r="29" spans="1:24" ht="85.5" customHeight="1" x14ac:dyDescent="0.2">
      <c r="A29" s="66" t="s">
        <v>957</v>
      </c>
      <c r="B29" s="66" t="s">
        <v>553</v>
      </c>
      <c r="C29" s="67" t="s">
        <v>53</v>
      </c>
      <c r="D29" s="66" t="s">
        <v>547</v>
      </c>
      <c r="E29" s="67" t="s">
        <v>130</v>
      </c>
      <c r="F29" s="284">
        <v>1</v>
      </c>
      <c r="G29" s="66" t="s">
        <v>958</v>
      </c>
      <c r="H29" s="104">
        <v>1</v>
      </c>
      <c r="I29" s="104">
        <v>1</v>
      </c>
      <c r="J29" s="104">
        <v>1</v>
      </c>
      <c r="K29" s="104">
        <v>1</v>
      </c>
      <c r="L29" s="104">
        <v>1</v>
      </c>
      <c r="M29" s="104">
        <v>1</v>
      </c>
      <c r="N29" s="104">
        <v>1</v>
      </c>
      <c r="O29" s="104">
        <v>1</v>
      </c>
      <c r="P29" s="104">
        <v>1</v>
      </c>
      <c r="Q29" s="104">
        <v>1</v>
      </c>
      <c r="R29" s="104">
        <v>1</v>
      </c>
      <c r="S29" s="104">
        <v>1</v>
      </c>
      <c r="T29" s="276"/>
      <c r="U29" s="66" t="s">
        <v>548</v>
      </c>
      <c r="V29" s="67"/>
    </row>
    <row r="30" spans="1:24" ht="94.5" customHeight="1" x14ac:dyDescent="0.25">
      <c r="A30" s="66" t="s">
        <v>127</v>
      </c>
      <c r="B30" s="88" t="s">
        <v>128</v>
      </c>
      <c r="C30" s="86" t="s">
        <v>53</v>
      </c>
      <c r="D30" s="88" t="s">
        <v>129</v>
      </c>
      <c r="E30" s="67" t="s">
        <v>130</v>
      </c>
      <c r="F30" s="305">
        <v>1</v>
      </c>
      <c r="G30" s="66" t="s">
        <v>131</v>
      </c>
      <c r="H30" s="67"/>
      <c r="I30" s="101"/>
      <c r="J30" s="101"/>
      <c r="K30" s="334">
        <v>0.5</v>
      </c>
      <c r="L30" s="334">
        <v>0.5</v>
      </c>
      <c r="M30" s="101"/>
      <c r="N30" s="101"/>
      <c r="O30" s="101"/>
      <c r="P30" s="67"/>
      <c r="Q30" s="67"/>
      <c r="R30" s="67"/>
      <c r="S30" s="305"/>
      <c r="T30" s="69"/>
      <c r="U30" s="67"/>
      <c r="V30" s="101"/>
      <c r="W30" s="124"/>
      <c r="X30" s="124"/>
    </row>
    <row r="31" spans="1:24" s="124" customFormat="1" ht="15.75" x14ac:dyDescent="0.25">
      <c r="A31" s="746"/>
      <c r="B31" s="746"/>
      <c r="C31" s="746"/>
      <c r="D31" s="746"/>
      <c r="E31" s="746"/>
      <c r="F31" s="746"/>
      <c r="G31" s="746"/>
      <c r="H31" s="746"/>
      <c r="I31" s="746"/>
      <c r="J31" s="746"/>
      <c r="K31" s="746"/>
      <c r="L31" s="746"/>
      <c r="M31" s="746"/>
      <c r="N31" s="746"/>
      <c r="O31" s="746"/>
      <c r="P31" s="746"/>
      <c r="Q31" s="746"/>
      <c r="R31" s="746"/>
      <c r="S31" s="746"/>
      <c r="T31" s="50"/>
      <c r="U31" s="51"/>
      <c r="V31" s="382"/>
    </row>
    <row r="37" spans="2:15" x14ac:dyDescent="0.2">
      <c r="B37" s="46"/>
      <c r="C37" s="46"/>
      <c r="D37" s="105"/>
      <c r="G37" s="45"/>
    </row>
    <row r="38" spans="2:15" ht="15.75" customHeight="1" x14ac:dyDescent="0.2">
      <c r="B38" s="627"/>
      <c r="C38" s="627"/>
      <c r="D38" s="627"/>
      <c r="E38" s="627"/>
      <c r="G38" s="45"/>
      <c r="H38" s="627"/>
      <c r="I38" s="627"/>
      <c r="J38" s="627"/>
      <c r="L38" s="53"/>
      <c r="M38" s="131"/>
      <c r="N38" s="131"/>
      <c r="O38" s="131"/>
    </row>
    <row r="39" spans="2:15" ht="15" customHeight="1" x14ac:dyDescent="0.25">
      <c r="B39" s="628" t="s">
        <v>554</v>
      </c>
      <c r="C39" s="628"/>
      <c r="D39" s="628"/>
      <c r="E39" s="628"/>
      <c r="G39" s="45"/>
      <c r="H39" s="789" t="s">
        <v>133</v>
      </c>
      <c r="I39" s="789"/>
      <c r="J39" s="789"/>
      <c r="L39" s="63"/>
      <c r="M39" s="650" t="s">
        <v>134</v>
      </c>
      <c r="N39" s="650"/>
      <c r="O39" s="650"/>
    </row>
    <row r="40" spans="2:15" ht="15.75" x14ac:dyDescent="0.2">
      <c r="B40" s="626" t="s">
        <v>555</v>
      </c>
      <c r="C40" s="626"/>
      <c r="D40" s="626"/>
      <c r="E40" s="626"/>
      <c r="G40" s="45"/>
      <c r="H40" s="626" t="s">
        <v>136</v>
      </c>
      <c r="I40" s="626"/>
      <c r="J40" s="626"/>
      <c r="M40" s="647" t="s">
        <v>137</v>
      </c>
      <c r="N40" s="647"/>
      <c r="O40" s="647"/>
    </row>
    <row r="41" spans="2:15" x14ac:dyDescent="0.2">
      <c r="G41" s="45"/>
      <c r="I41" s="47"/>
      <c r="J41" s="47"/>
    </row>
  </sheetData>
  <mergeCells count="27">
    <mergeCell ref="A21:A22"/>
    <mergeCell ref="B21:B22"/>
    <mergeCell ref="D21:D22"/>
    <mergeCell ref="E21:F21"/>
    <mergeCell ref="G21:G22"/>
    <mergeCell ref="C21:C22"/>
    <mergeCell ref="A14:U14"/>
    <mergeCell ref="A15:U15"/>
    <mergeCell ref="B17:V17"/>
    <mergeCell ref="B18:V18"/>
    <mergeCell ref="B19:V19"/>
    <mergeCell ref="B40:E40"/>
    <mergeCell ref="H40:J40"/>
    <mergeCell ref="M40:O40"/>
    <mergeCell ref="V21:V22"/>
    <mergeCell ref="A31:S31"/>
    <mergeCell ref="B38:E38"/>
    <mergeCell ref="H38:J38"/>
    <mergeCell ref="B39:E39"/>
    <mergeCell ref="H39:J39"/>
    <mergeCell ref="M39:O39"/>
    <mergeCell ref="H21:J21"/>
    <mergeCell ref="K21:M21"/>
    <mergeCell ref="N21:P21"/>
    <mergeCell ref="Q21:S21"/>
    <mergeCell ref="T21:T22"/>
    <mergeCell ref="U21:U22"/>
  </mergeCells>
  <pageMargins left="0" right="0" top="0.39370078740157483" bottom="0.39370078740157483" header="0.31496062992125984" footer="0.31496062992125984"/>
  <pageSetup paperSize="14" scale="24" fitToHeight="0" orientation="landscape" r:id="rId1"/>
  <headerFooter>
    <oddFooter>&amp;CPágina &amp;P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147B-136E-4A67-9FCF-ED129FBBE6CF}">
  <sheetPr codeName="Sheet32">
    <pageSetUpPr fitToPage="1"/>
  </sheetPr>
  <dimension ref="A11:AR36"/>
  <sheetViews>
    <sheetView topLeftCell="A22" zoomScale="59" zoomScaleNormal="59" workbookViewId="0">
      <selection activeCell="F52" sqref="F52"/>
    </sheetView>
  </sheetViews>
  <sheetFormatPr defaultColWidth="11.42578125" defaultRowHeight="14.25" x14ac:dyDescent="0.2"/>
  <cols>
    <col min="1" max="1" width="37.85546875" style="2" bestFit="1" customWidth="1"/>
    <col min="2" max="2" width="46.42578125" style="2" customWidth="1"/>
    <col min="3" max="3" width="22.28515625" style="2" customWidth="1"/>
    <col min="4" max="4" width="16.5703125" style="2" customWidth="1"/>
    <col min="5" max="5" width="11.85546875" style="8" bestFit="1" customWidth="1"/>
    <col min="6" max="6" width="15.28515625" style="2" customWidth="1"/>
    <col min="7" max="7" width="15.7109375" style="2" customWidth="1"/>
    <col min="8" max="8" width="17.28515625" style="9" customWidth="1"/>
    <col min="9" max="9" width="18.85546875" style="2" customWidth="1"/>
    <col min="10" max="10" width="18.140625" style="2" bestFit="1" customWidth="1"/>
    <col min="11" max="11" width="15.7109375" style="2" customWidth="1"/>
    <col min="12" max="12" width="18.7109375" style="2" customWidth="1"/>
    <col min="13" max="13" width="17" style="2" customWidth="1"/>
    <col min="14" max="14" width="16.42578125" style="2" customWidth="1"/>
    <col min="15" max="15" width="17.28515625" style="2" customWidth="1"/>
    <col min="16" max="16" width="18" style="2" customWidth="1"/>
    <col min="17" max="17" width="19" style="2" customWidth="1"/>
    <col min="18" max="18" width="20.5703125" style="2" customWidth="1"/>
    <col min="19" max="19" width="18.5703125" style="2" customWidth="1"/>
    <col min="20" max="20" width="20.5703125" style="2" customWidth="1"/>
    <col min="21" max="21" width="22.7109375" style="2" bestFit="1" customWidth="1"/>
    <col min="22" max="22" width="41.140625" style="5" customWidth="1"/>
    <col min="23" max="23" width="21.5703125" style="6" customWidth="1"/>
    <col min="24" max="24" width="5" style="6" customWidth="1"/>
    <col min="25" max="25" width="18.28515625" style="6" customWidth="1"/>
    <col min="26" max="26" width="15.140625" style="6" bestFit="1" customWidth="1"/>
    <col min="27" max="27" width="15.5703125" style="6" customWidth="1"/>
    <col min="28" max="44" width="11.42578125" style="6"/>
    <col min="45" max="16384" width="11.42578125" style="2"/>
  </cols>
  <sheetData>
    <row r="11" spans="1:22" ht="19.5" x14ac:dyDescent="0.25">
      <c r="A11" s="633" t="s">
        <v>2</v>
      </c>
      <c r="B11" s="633"/>
      <c r="C11" s="633"/>
      <c r="D11" s="633"/>
      <c r="E11" s="633"/>
      <c r="F11" s="633"/>
      <c r="G11" s="633"/>
      <c r="H11" s="633"/>
      <c r="I11" s="633"/>
      <c r="J11" s="633"/>
      <c r="K11" s="633"/>
      <c r="L11" s="633"/>
      <c r="M11" s="633"/>
      <c r="N11" s="633"/>
      <c r="O11" s="633"/>
      <c r="P11" s="633"/>
      <c r="Q11" s="633"/>
      <c r="R11" s="633"/>
      <c r="S11" s="633"/>
      <c r="T11" s="633"/>
      <c r="U11" s="633"/>
      <c r="V11" s="633"/>
    </row>
    <row r="12" spans="1:22" ht="19.5" x14ac:dyDescent="0.25">
      <c r="A12" s="633" t="s">
        <v>194</v>
      </c>
      <c r="B12" s="633"/>
      <c r="C12" s="633"/>
      <c r="D12" s="633"/>
      <c r="E12" s="633"/>
      <c r="F12" s="633"/>
      <c r="G12" s="633"/>
      <c r="H12" s="633"/>
      <c r="I12" s="633"/>
      <c r="J12" s="633"/>
      <c r="K12" s="633"/>
      <c r="L12" s="633"/>
      <c r="M12" s="633"/>
      <c r="N12" s="633"/>
      <c r="O12" s="633"/>
      <c r="P12" s="633"/>
      <c r="Q12" s="633"/>
      <c r="R12" s="633"/>
      <c r="S12" s="633"/>
      <c r="T12" s="633"/>
      <c r="U12" s="633"/>
      <c r="V12" s="633"/>
    </row>
    <row r="13" spans="1:22" ht="19.5" x14ac:dyDescent="0.25">
      <c r="A13" s="633" t="s">
        <v>195</v>
      </c>
      <c r="B13" s="633"/>
      <c r="C13" s="633"/>
      <c r="D13" s="633"/>
      <c r="E13" s="633"/>
      <c r="F13" s="633"/>
      <c r="G13" s="633"/>
      <c r="H13" s="633"/>
      <c r="I13" s="633"/>
      <c r="J13" s="633"/>
      <c r="K13" s="633"/>
      <c r="L13" s="633"/>
      <c r="M13" s="633"/>
      <c r="N13" s="633"/>
      <c r="O13" s="633"/>
      <c r="P13" s="633"/>
      <c r="Q13" s="633"/>
      <c r="R13" s="633"/>
      <c r="S13" s="633"/>
      <c r="T13" s="633"/>
      <c r="U13" s="633"/>
      <c r="V13" s="633"/>
    </row>
    <row r="14" spans="1:22" x14ac:dyDescent="0.2">
      <c r="A14" s="133"/>
      <c r="B14" s="133"/>
      <c r="C14" s="133"/>
      <c r="D14" s="133"/>
      <c r="E14" s="133"/>
      <c r="F14" s="133"/>
      <c r="G14" s="133"/>
      <c r="H14" s="133"/>
      <c r="I14" s="133"/>
      <c r="J14" s="133"/>
      <c r="K14" s="133"/>
      <c r="L14" s="133"/>
      <c r="M14" s="133"/>
      <c r="N14" s="133"/>
      <c r="O14" s="133"/>
      <c r="P14" s="133"/>
      <c r="Q14" s="133"/>
      <c r="R14" s="133"/>
      <c r="S14" s="133"/>
      <c r="T14" s="133"/>
      <c r="U14" s="133"/>
      <c r="V14" s="133"/>
    </row>
    <row r="15" spans="1:22" x14ac:dyDescent="0.2">
      <c r="A15" s="133"/>
      <c r="B15" s="133"/>
      <c r="C15" s="133"/>
      <c r="D15" s="133"/>
      <c r="E15" s="133"/>
      <c r="F15" s="133"/>
      <c r="G15" s="133"/>
      <c r="H15" s="133"/>
      <c r="I15" s="133"/>
      <c r="J15" s="133"/>
      <c r="K15" s="133"/>
      <c r="L15" s="133"/>
      <c r="M15" s="133"/>
      <c r="N15" s="133"/>
      <c r="O15" s="133"/>
      <c r="P15" s="133"/>
      <c r="Q15" s="133"/>
      <c r="R15" s="133"/>
      <c r="S15" s="133"/>
      <c r="T15" s="133"/>
      <c r="U15" s="133"/>
      <c r="V15" s="133"/>
    </row>
    <row r="16" spans="1:22" x14ac:dyDescent="0.2">
      <c r="A16" s="133"/>
      <c r="B16" s="133"/>
      <c r="C16" s="133"/>
      <c r="D16" s="133"/>
      <c r="E16" s="133"/>
      <c r="F16" s="133"/>
      <c r="G16" s="133"/>
      <c r="H16" s="133"/>
      <c r="I16" s="133"/>
      <c r="J16" s="133"/>
      <c r="K16" s="133"/>
      <c r="L16" s="133"/>
      <c r="M16" s="133"/>
      <c r="N16" s="133"/>
      <c r="O16" s="133"/>
      <c r="P16" s="133"/>
      <c r="Q16" s="133"/>
      <c r="R16" s="133"/>
      <c r="S16" s="133"/>
      <c r="T16" s="133"/>
      <c r="U16" s="133"/>
      <c r="V16" s="133"/>
    </row>
    <row r="17" spans="1:44" s="45" customFormat="1" ht="15" x14ac:dyDescent="0.2">
      <c r="A17" s="122" t="s">
        <v>202</v>
      </c>
      <c r="B17" s="793" t="s">
        <v>540</v>
      </c>
      <c r="C17" s="793"/>
      <c r="D17" s="793"/>
      <c r="E17" s="793"/>
      <c r="F17" s="793"/>
      <c r="G17" s="793"/>
      <c r="H17" s="793"/>
      <c r="I17" s="793"/>
      <c r="J17" s="793"/>
      <c r="K17" s="793"/>
      <c r="L17" s="793"/>
      <c r="M17" s="793"/>
      <c r="N17" s="793"/>
      <c r="O17" s="793"/>
      <c r="P17" s="793"/>
      <c r="Q17" s="793"/>
      <c r="R17" s="793"/>
      <c r="S17" s="793"/>
      <c r="T17" s="793"/>
      <c r="U17" s="793"/>
      <c r="V17" s="793"/>
      <c r="W17" s="89"/>
      <c r="X17" s="89"/>
      <c r="Y17" s="89"/>
      <c r="Z17" s="89"/>
      <c r="AA17" s="89"/>
      <c r="AB17" s="89"/>
      <c r="AC17" s="89"/>
      <c r="AD17" s="89"/>
      <c r="AE17" s="89"/>
      <c r="AF17" s="89"/>
      <c r="AG17" s="89"/>
      <c r="AH17" s="89"/>
      <c r="AI17" s="89"/>
      <c r="AJ17" s="89"/>
      <c r="AK17" s="89"/>
      <c r="AL17" s="89"/>
      <c r="AM17" s="89"/>
      <c r="AN17" s="89"/>
      <c r="AO17" s="89"/>
      <c r="AP17" s="89"/>
      <c r="AQ17" s="89"/>
      <c r="AR17" s="89"/>
    </row>
    <row r="18" spans="1:44" s="45" customFormat="1" ht="15" x14ac:dyDescent="0.2">
      <c r="A18" s="122" t="s">
        <v>139</v>
      </c>
      <c r="B18" s="793" t="s">
        <v>541</v>
      </c>
      <c r="C18" s="793"/>
      <c r="D18" s="793"/>
      <c r="E18" s="793"/>
      <c r="F18" s="793"/>
      <c r="G18" s="793"/>
      <c r="H18" s="793"/>
      <c r="I18" s="793"/>
      <c r="J18" s="793"/>
      <c r="K18" s="793"/>
      <c r="L18" s="793"/>
      <c r="M18" s="793"/>
      <c r="N18" s="793"/>
      <c r="O18" s="793"/>
      <c r="P18" s="793"/>
      <c r="Q18" s="793"/>
      <c r="R18" s="793"/>
      <c r="S18" s="793"/>
      <c r="T18" s="793"/>
      <c r="U18" s="793"/>
      <c r="V18" s="793"/>
      <c r="W18" s="89"/>
      <c r="X18" s="89"/>
      <c r="Y18" s="89"/>
      <c r="Z18" s="89"/>
      <c r="AA18" s="89"/>
      <c r="AB18" s="89"/>
      <c r="AC18" s="89"/>
      <c r="AD18" s="89"/>
      <c r="AE18" s="89"/>
      <c r="AF18" s="89"/>
      <c r="AG18" s="89"/>
      <c r="AH18" s="89"/>
      <c r="AI18" s="89"/>
      <c r="AJ18" s="89"/>
      <c r="AK18" s="89"/>
      <c r="AL18" s="89"/>
      <c r="AM18" s="89"/>
      <c r="AN18" s="89"/>
      <c r="AO18" s="89"/>
      <c r="AP18" s="89"/>
      <c r="AQ18" s="89"/>
      <c r="AR18" s="89"/>
    </row>
    <row r="19" spans="1:44" s="45" customFormat="1" ht="15" x14ac:dyDescent="0.2">
      <c r="A19" s="122" t="s">
        <v>141</v>
      </c>
      <c r="B19" s="793" t="s">
        <v>556</v>
      </c>
      <c r="C19" s="793"/>
      <c r="D19" s="793"/>
      <c r="E19" s="793"/>
      <c r="F19" s="793"/>
      <c r="G19" s="793"/>
      <c r="H19" s="793"/>
      <c r="I19" s="793"/>
      <c r="J19" s="793"/>
      <c r="K19" s="793"/>
      <c r="L19" s="793"/>
      <c r="M19" s="793"/>
      <c r="N19" s="793"/>
      <c r="O19" s="793"/>
      <c r="P19" s="793"/>
      <c r="Q19" s="793"/>
      <c r="R19" s="793"/>
      <c r="S19" s="793"/>
      <c r="T19" s="793"/>
      <c r="U19" s="793"/>
      <c r="V19" s="793"/>
      <c r="W19" s="89"/>
      <c r="X19" s="89"/>
      <c r="Y19" s="89"/>
      <c r="Z19" s="89"/>
      <c r="AA19" s="89"/>
      <c r="AB19" s="89"/>
      <c r="AC19" s="89"/>
      <c r="AD19" s="89"/>
      <c r="AE19" s="89"/>
      <c r="AF19" s="89"/>
      <c r="AG19" s="89"/>
      <c r="AH19" s="89"/>
      <c r="AI19" s="89"/>
      <c r="AJ19" s="89"/>
      <c r="AK19" s="89"/>
      <c r="AL19" s="89"/>
      <c r="AM19" s="89"/>
      <c r="AN19" s="89"/>
      <c r="AO19" s="89"/>
      <c r="AP19" s="89"/>
      <c r="AQ19" s="89"/>
      <c r="AR19" s="89"/>
    </row>
    <row r="21" spans="1:44" ht="14.25" customHeight="1" x14ac:dyDescent="0.2">
      <c r="A21" s="794" t="s">
        <v>10</v>
      </c>
      <c r="B21" s="794" t="s">
        <v>15</v>
      </c>
      <c r="C21" s="794" t="s">
        <v>196</v>
      </c>
      <c r="D21" s="794" t="s">
        <v>197</v>
      </c>
      <c r="E21" s="794" t="s">
        <v>198</v>
      </c>
      <c r="F21" s="794" t="s">
        <v>199</v>
      </c>
      <c r="G21" s="794" t="s">
        <v>109</v>
      </c>
      <c r="H21" s="794" t="s">
        <v>557</v>
      </c>
      <c r="I21" s="797" t="s">
        <v>16</v>
      </c>
      <c r="J21" s="798"/>
      <c r="K21" s="799"/>
      <c r="L21" s="797" t="s">
        <v>17</v>
      </c>
      <c r="M21" s="798"/>
      <c r="N21" s="799"/>
      <c r="O21" s="797" t="s">
        <v>18</v>
      </c>
      <c r="P21" s="798"/>
      <c r="Q21" s="799"/>
      <c r="R21" s="797" t="s">
        <v>19</v>
      </c>
      <c r="S21" s="798"/>
      <c r="T21" s="799"/>
      <c r="U21" s="794" t="s">
        <v>558</v>
      </c>
      <c r="V21" s="794" t="s">
        <v>201</v>
      </c>
    </row>
    <row r="22" spans="1:44" s="4" customFormat="1" ht="24" customHeight="1" x14ac:dyDescent="0.25">
      <c r="A22" s="795"/>
      <c r="B22" s="795"/>
      <c r="C22" s="795"/>
      <c r="D22" s="795"/>
      <c r="E22" s="795"/>
      <c r="F22" s="795"/>
      <c r="G22" s="795"/>
      <c r="H22" s="795"/>
      <c r="I22" s="195" t="s">
        <v>25</v>
      </c>
      <c r="J22" s="195" t="s">
        <v>26</v>
      </c>
      <c r="K22" s="195" t="s">
        <v>27</v>
      </c>
      <c r="L22" s="195" t="s">
        <v>28</v>
      </c>
      <c r="M22" s="195" t="s">
        <v>29</v>
      </c>
      <c r="N22" s="195" t="s">
        <v>30</v>
      </c>
      <c r="O22" s="195" t="s">
        <v>31</v>
      </c>
      <c r="P22" s="195" t="s">
        <v>32</v>
      </c>
      <c r="Q22" s="195" t="s">
        <v>33</v>
      </c>
      <c r="R22" s="195" t="s">
        <v>34</v>
      </c>
      <c r="S22" s="195" t="s">
        <v>35</v>
      </c>
      <c r="T22" s="195" t="s">
        <v>36</v>
      </c>
      <c r="U22" s="795"/>
      <c r="V22" s="795"/>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row>
    <row r="23" spans="1:44" s="142" customFormat="1" ht="15" x14ac:dyDescent="0.2">
      <c r="A23" s="57"/>
      <c r="B23" s="57"/>
      <c r="C23" s="196"/>
      <c r="D23" s="196"/>
      <c r="E23" s="197"/>
      <c r="F23" s="197"/>
      <c r="G23" s="197"/>
      <c r="H23" s="198"/>
      <c r="I23" s="199"/>
      <c r="J23" s="199"/>
      <c r="K23" s="199"/>
      <c r="L23" s="199"/>
      <c r="M23" s="199"/>
      <c r="N23" s="198"/>
      <c r="O23" s="198"/>
      <c r="P23" s="198"/>
      <c r="Q23" s="199"/>
      <c r="R23" s="198"/>
      <c r="S23" s="198"/>
      <c r="T23" s="198"/>
      <c r="U23" s="198"/>
      <c r="V23" s="208"/>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row>
    <row r="24" spans="1:44" s="5" customFormat="1" ht="15" x14ac:dyDescent="0.2">
      <c r="A24" s="62"/>
      <c r="B24" s="62"/>
      <c r="C24" s="200"/>
      <c r="D24" s="200"/>
      <c r="E24" s="212"/>
      <c r="F24" s="201"/>
      <c r="G24" s="200"/>
      <c r="H24" s="202"/>
      <c r="I24" s="203"/>
      <c r="J24" s="203"/>
      <c r="K24" s="203"/>
      <c r="L24" s="203"/>
      <c r="M24" s="203"/>
      <c r="N24" s="202"/>
      <c r="O24" s="203"/>
      <c r="P24" s="203"/>
      <c r="Q24" s="203"/>
      <c r="R24" s="203"/>
      <c r="S24" s="203"/>
      <c r="T24" s="202"/>
      <c r="U24" s="198"/>
      <c r="V24" s="209"/>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row>
    <row r="25" spans="1:44" s="5" customFormat="1" ht="15" x14ac:dyDescent="0.2">
      <c r="A25" s="57"/>
      <c r="B25" s="57"/>
      <c r="C25" s="196"/>
      <c r="D25" s="196"/>
      <c r="E25" s="196"/>
      <c r="F25" s="197"/>
      <c r="G25" s="196"/>
      <c r="H25" s="198"/>
      <c r="I25" s="199"/>
      <c r="J25" s="199"/>
      <c r="K25" s="199"/>
      <c r="L25" s="199"/>
      <c r="M25" s="199"/>
      <c r="N25" s="198"/>
      <c r="O25" s="199"/>
      <c r="P25" s="199"/>
      <c r="Q25" s="199"/>
      <c r="R25" s="199"/>
      <c r="S25" s="199"/>
      <c r="T25" s="198"/>
      <c r="U25" s="198"/>
      <c r="V25" s="208"/>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row>
    <row r="26" spans="1:44" x14ac:dyDescent="0.2">
      <c r="A26" s="796" t="s">
        <v>559</v>
      </c>
      <c r="B26" s="796"/>
      <c r="C26" s="796"/>
      <c r="D26" s="796"/>
      <c r="E26" s="796"/>
      <c r="F26" s="796"/>
      <c r="G26" s="796"/>
      <c r="H26" s="204"/>
      <c r="I26" s="204">
        <f t="shared" ref="I26:S26" si="0">+SUM(I2:I25)</f>
        <v>0</v>
      </c>
      <c r="J26" s="204">
        <f t="shared" si="0"/>
        <v>0</v>
      </c>
      <c r="K26" s="204">
        <f t="shared" si="0"/>
        <v>0</v>
      </c>
      <c r="L26" s="204">
        <f t="shared" si="0"/>
        <v>0</v>
      </c>
      <c r="M26" s="204">
        <f t="shared" si="0"/>
        <v>0</v>
      </c>
      <c r="N26" s="204">
        <f t="shared" si="0"/>
        <v>0</v>
      </c>
      <c r="O26" s="204">
        <f t="shared" si="0"/>
        <v>0</v>
      </c>
      <c r="P26" s="204">
        <f t="shared" si="0"/>
        <v>0</v>
      </c>
      <c r="Q26" s="204">
        <f t="shared" si="0"/>
        <v>0</v>
      </c>
      <c r="R26" s="204">
        <f t="shared" si="0"/>
        <v>0</v>
      </c>
      <c r="S26" s="204">
        <f t="shared" si="0"/>
        <v>0</v>
      </c>
      <c r="T26" s="204">
        <f>SUM(T23:T25)</f>
        <v>0</v>
      </c>
      <c r="U26" s="204">
        <f>+SUM(U2:U25)</f>
        <v>0</v>
      </c>
      <c r="V26" s="205"/>
      <c r="W26" s="7"/>
    </row>
    <row r="27" spans="1:44" x14ac:dyDescent="0.2">
      <c r="W27" s="7"/>
    </row>
    <row r="29" spans="1:44" x14ac:dyDescent="0.2">
      <c r="W29" s="7"/>
      <c r="Y29" s="7"/>
      <c r="Z29" s="7"/>
      <c r="AA29" s="7"/>
    </row>
    <row r="30" spans="1:44" x14ac:dyDescent="0.2">
      <c r="Y30" s="7"/>
      <c r="Z30" s="7"/>
    </row>
    <row r="33" spans="3:25" x14ac:dyDescent="0.2">
      <c r="Y33" s="7"/>
    </row>
    <row r="34" spans="3:25" ht="15" customHeight="1" x14ac:dyDescent="0.25">
      <c r="C34" s="628" t="s">
        <v>554</v>
      </c>
      <c r="D34" s="628"/>
      <c r="E34" s="628"/>
      <c r="F34" s="45"/>
      <c r="G34" s="45"/>
      <c r="H34" s="789" t="s">
        <v>133</v>
      </c>
      <c r="I34" s="789"/>
      <c r="J34" s="789"/>
      <c r="L34" s="63"/>
      <c r="M34" s="650" t="s">
        <v>134</v>
      </c>
      <c r="N34" s="650"/>
      <c r="O34" s="650"/>
    </row>
    <row r="35" spans="3:25" ht="15.75" x14ac:dyDescent="0.2">
      <c r="C35" s="626" t="s">
        <v>555</v>
      </c>
      <c r="D35" s="626"/>
      <c r="E35" s="626"/>
      <c r="F35" s="45"/>
      <c r="G35" s="45"/>
      <c r="H35" s="626" t="s">
        <v>136</v>
      </c>
      <c r="I35" s="626"/>
      <c r="J35" s="626"/>
      <c r="L35" s="45"/>
      <c r="M35" s="647" t="s">
        <v>137</v>
      </c>
      <c r="N35" s="647"/>
      <c r="O35" s="647"/>
    </row>
    <row r="36" spans="3:25" ht="15" x14ac:dyDescent="0.2">
      <c r="D36" s="5"/>
      <c r="E36" s="2"/>
      <c r="H36" s="2"/>
      <c r="I36" s="47"/>
      <c r="J36" s="47"/>
    </row>
  </sheetData>
  <mergeCells count="27">
    <mergeCell ref="C34:E34"/>
    <mergeCell ref="H34:J34"/>
    <mergeCell ref="M34:O34"/>
    <mergeCell ref="C35:E35"/>
    <mergeCell ref="H35:J35"/>
    <mergeCell ref="M35:O35"/>
    <mergeCell ref="U21:U22"/>
    <mergeCell ref="V21:V22"/>
    <mergeCell ref="A26:G26"/>
    <mergeCell ref="G21:G22"/>
    <mergeCell ref="H21:H22"/>
    <mergeCell ref="I21:K21"/>
    <mergeCell ref="L21:N21"/>
    <mergeCell ref="O21:Q21"/>
    <mergeCell ref="R21:T21"/>
    <mergeCell ref="A21:A22"/>
    <mergeCell ref="B21:B22"/>
    <mergeCell ref="C21:C22"/>
    <mergeCell ref="D21:D22"/>
    <mergeCell ref="E21:E22"/>
    <mergeCell ref="F21:F22"/>
    <mergeCell ref="B19:V19"/>
    <mergeCell ref="A11:V11"/>
    <mergeCell ref="A12:V12"/>
    <mergeCell ref="A13:V13"/>
    <mergeCell ref="B17:V17"/>
    <mergeCell ref="B18:V18"/>
  </mergeCells>
  <pageMargins left="0.23622047244094491" right="0.23622047244094491" top="0.39370078740157483" bottom="0.39370078740157483" header="0.31496062992125984" footer="0.31496062992125984"/>
  <pageSetup paperSize="5" scale="23" fitToHeight="0" orientation="landscape"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9C45-5DBA-4E6C-996D-6350F737A9DC}">
  <sheetPr codeName="Sheet2"/>
  <dimension ref="A1:AB42"/>
  <sheetViews>
    <sheetView showGridLines="0" topLeftCell="A13" workbookViewId="0">
      <selection activeCell="M46" sqref="M46"/>
    </sheetView>
  </sheetViews>
  <sheetFormatPr defaultColWidth="8.85546875" defaultRowHeight="15" x14ac:dyDescent="0.25"/>
  <cols>
    <col min="1" max="13" width="8.85546875" style="14"/>
  </cols>
  <sheetData>
    <row r="1" spans="1:26" ht="15.75" thickBot="1" x14ac:dyDescent="0.3"/>
    <row r="2" spans="1:26" ht="15" customHeight="1" x14ac:dyDescent="0.25">
      <c r="A2" s="570" t="s">
        <v>0</v>
      </c>
      <c r="B2" s="571"/>
      <c r="C2" s="571"/>
      <c r="D2" s="571"/>
      <c r="E2" s="571"/>
      <c r="F2" s="571"/>
      <c r="G2" s="571"/>
      <c r="H2" s="571"/>
      <c r="I2" s="571"/>
      <c r="J2" s="571"/>
      <c r="K2" s="571"/>
      <c r="L2" s="571"/>
      <c r="M2" s="571"/>
      <c r="N2" s="572"/>
      <c r="O2" s="579" t="s">
        <v>1</v>
      </c>
      <c r="P2" s="580"/>
      <c r="Q2" s="580"/>
      <c r="R2" s="580"/>
      <c r="S2" s="580"/>
      <c r="T2" s="580"/>
      <c r="U2" s="580"/>
      <c r="V2" s="580"/>
      <c r="W2" s="580"/>
      <c r="X2" s="580"/>
      <c r="Y2" s="580"/>
      <c r="Z2" s="581"/>
    </row>
    <row r="3" spans="1:26" x14ac:dyDescent="0.25">
      <c r="A3" s="573"/>
      <c r="B3" s="574"/>
      <c r="C3" s="574"/>
      <c r="D3" s="574"/>
      <c r="E3" s="574"/>
      <c r="F3" s="574"/>
      <c r="G3" s="574"/>
      <c r="H3" s="574"/>
      <c r="I3" s="574"/>
      <c r="J3" s="574"/>
      <c r="K3" s="574"/>
      <c r="L3" s="574"/>
      <c r="M3" s="574"/>
      <c r="N3" s="575"/>
      <c r="O3" s="582"/>
      <c r="P3" s="583"/>
      <c r="Q3" s="583"/>
      <c r="R3" s="583"/>
      <c r="S3" s="583"/>
      <c r="T3" s="583"/>
      <c r="U3" s="583"/>
      <c r="V3" s="583"/>
      <c r="W3" s="583"/>
      <c r="X3" s="583"/>
      <c r="Y3" s="583"/>
      <c r="Z3" s="584"/>
    </row>
    <row r="4" spans="1:26" x14ac:dyDescent="0.25">
      <c r="A4" s="573"/>
      <c r="B4" s="574"/>
      <c r="C4" s="574"/>
      <c r="D4" s="574"/>
      <c r="E4" s="574"/>
      <c r="F4" s="574"/>
      <c r="G4" s="574"/>
      <c r="H4" s="574"/>
      <c r="I4" s="574"/>
      <c r="J4" s="574"/>
      <c r="K4" s="574"/>
      <c r="L4" s="574"/>
      <c r="M4" s="574"/>
      <c r="N4" s="575"/>
      <c r="O4" s="582"/>
      <c r="P4" s="583"/>
      <c r="Q4" s="583"/>
      <c r="R4" s="583"/>
      <c r="S4" s="583"/>
      <c r="T4" s="583"/>
      <c r="U4" s="583"/>
      <c r="V4" s="583"/>
      <c r="W4" s="583"/>
      <c r="X4" s="583"/>
      <c r="Y4" s="583"/>
      <c r="Z4" s="584"/>
    </row>
    <row r="5" spans="1:26" x14ac:dyDescent="0.25">
      <c r="A5" s="573"/>
      <c r="B5" s="574"/>
      <c r="C5" s="574"/>
      <c r="D5" s="574"/>
      <c r="E5" s="574"/>
      <c r="F5" s="574"/>
      <c r="G5" s="574"/>
      <c r="H5" s="574"/>
      <c r="I5" s="574"/>
      <c r="J5" s="574"/>
      <c r="K5" s="574"/>
      <c r="L5" s="574"/>
      <c r="M5" s="574"/>
      <c r="N5" s="575"/>
      <c r="O5" s="582"/>
      <c r="P5" s="583"/>
      <c r="Q5" s="583"/>
      <c r="R5" s="583"/>
      <c r="S5" s="583"/>
      <c r="T5" s="583"/>
      <c r="U5" s="583"/>
      <c r="V5" s="583"/>
      <c r="W5" s="583"/>
      <c r="X5" s="583"/>
      <c r="Y5" s="583"/>
      <c r="Z5" s="584"/>
    </row>
    <row r="6" spans="1:26" x14ac:dyDescent="0.25">
      <c r="A6" s="573"/>
      <c r="B6" s="574"/>
      <c r="C6" s="574"/>
      <c r="D6" s="574"/>
      <c r="E6" s="574"/>
      <c r="F6" s="574"/>
      <c r="G6" s="574"/>
      <c r="H6" s="574"/>
      <c r="I6" s="574"/>
      <c r="J6" s="574"/>
      <c r="K6" s="574"/>
      <c r="L6" s="574"/>
      <c r="M6" s="574"/>
      <c r="N6" s="575"/>
      <c r="O6" s="582"/>
      <c r="P6" s="583"/>
      <c r="Q6" s="583"/>
      <c r="R6" s="583"/>
      <c r="S6" s="583"/>
      <c r="T6" s="583"/>
      <c r="U6" s="583"/>
      <c r="V6" s="583"/>
      <c r="W6" s="583"/>
      <c r="X6" s="583"/>
      <c r="Y6" s="583"/>
      <c r="Z6" s="584"/>
    </row>
    <row r="7" spans="1:26" x14ac:dyDescent="0.25">
      <c r="A7" s="573"/>
      <c r="B7" s="574"/>
      <c r="C7" s="574"/>
      <c r="D7" s="574"/>
      <c r="E7" s="574"/>
      <c r="F7" s="574"/>
      <c r="G7" s="574"/>
      <c r="H7" s="574"/>
      <c r="I7" s="574"/>
      <c r="J7" s="574"/>
      <c r="K7" s="574"/>
      <c r="L7" s="574"/>
      <c r="M7" s="574"/>
      <c r="N7" s="575"/>
      <c r="O7" s="582"/>
      <c r="P7" s="583"/>
      <c r="Q7" s="583"/>
      <c r="R7" s="583"/>
      <c r="S7" s="583"/>
      <c r="T7" s="583"/>
      <c r="U7" s="583"/>
      <c r="V7" s="583"/>
      <c r="W7" s="583"/>
      <c r="X7" s="583"/>
      <c r="Y7" s="583"/>
      <c r="Z7" s="584"/>
    </row>
    <row r="8" spans="1:26" x14ac:dyDescent="0.25">
      <c r="A8" s="573"/>
      <c r="B8" s="574"/>
      <c r="C8" s="574"/>
      <c r="D8" s="574"/>
      <c r="E8" s="574"/>
      <c r="F8" s="574"/>
      <c r="G8" s="574"/>
      <c r="H8" s="574"/>
      <c r="I8" s="574"/>
      <c r="J8" s="574"/>
      <c r="K8" s="574"/>
      <c r="L8" s="574"/>
      <c r="M8" s="574"/>
      <c r="N8" s="575"/>
      <c r="O8" s="582"/>
      <c r="P8" s="583"/>
      <c r="Q8" s="583"/>
      <c r="R8" s="583"/>
      <c r="S8" s="583"/>
      <c r="T8" s="583"/>
      <c r="U8" s="583"/>
      <c r="V8" s="583"/>
      <c r="W8" s="583"/>
      <c r="X8" s="583"/>
      <c r="Y8" s="583"/>
      <c r="Z8" s="584"/>
    </row>
    <row r="9" spans="1:26" x14ac:dyDescent="0.25">
      <c r="A9" s="573"/>
      <c r="B9" s="574"/>
      <c r="C9" s="574"/>
      <c r="D9" s="574"/>
      <c r="E9" s="574"/>
      <c r="F9" s="574"/>
      <c r="G9" s="574"/>
      <c r="H9" s="574"/>
      <c r="I9" s="574"/>
      <c r="J9" s="574"/>
      <c r="K9" s="574"/>
      <c r="L9" s="574"/>
      <c r="M9" s="574"/>
      <c r="N9" s="575"/>
      <c r="O9" s="582"/>
      <c r="P9" s="583"/>
      <c r="Q9" s="583"/>
      <c r="R9" s="583"/>
      <c r="S9" s="583"/>
      <c r="T9" s="583"/>
      <c r="U9" s="583"/>
      <c r="V9" s="583"/>
      <c r="W9" s="583"/>
      <c r="X9" s="583"/>
      <c r="Y9" s="583"/>
      <c r="Z9" s="584"/>
    </row>
    <row r="10" spans="1:26" x14ac:dyDescent="0.25">
      <c r="A10" s="573"/>
      <c r="B10" s="574"/>
      <c r="C10" s="574"/>
      <c r="D10" s="574"/>
      <c r="E10" s="574"/>
      <c r="F10" s="574"/>
      <c r="G10" s="574"/>
      <c r="H10" s="574"/>
      <c r="I10" s="574"/>
      <c r="J10" s="574"/>
      <c r="K10" s="574"/>
      <c r="L10" s="574"/>
      <c r="M10" s="574"/>
      <c r="N10" s="575"/>
      <c r="O10" s="582"/>
      <c r="P10" s="583"/>
      <c r="Q10" s="583"/>
      <c r="R10" s="583"/>
      <c r="S10" s="583"/>
      <c r="T10" s="583"/>
      <c r="U10" s="583"/>
      <c r="V10" s="583"/>
      <c r="W10" s="583"/>
      <c r="X10" s="583"/>
      <c r="Y10" s="583"/>
      <c r="Z10" s="584"/>
    </row>
    <row r="11" spans="1:26" x14ac:dyDescent="0.25">
      <c r="A11" s="573"/>
      <c r="B11" s="574"/>
      <c r="C11" s="574"/>
      <c r="D11" s="574"/>
      <c r="E11" s="574"/>
      <c r="F11" s="574"/>
      <c r="G11" s="574"/>
      <c r="H11" s="574"/>
      <c r="I11" s="574"/>
      <c r="J11" s="574"/>
      <c r="K11" s="574"/>
      <c r="L11" s="574"/>
      <c r="M11" s="574"/>
      <c r="N11" s="575"/>
      <c r="O11" s="582"/>
      <c r="P11" s="583"/>
      <c r="Q11" s="583"/>
      <c r="R11" s="583"/>
      <c r="S11" s="583"/>
      <c r="T11" s="583"/>
      <c r="U11" s="583"/>
      <c r="V11" s="583"/>
      <c r="W11" s="583"/>
      <c r="X11" s="583"/>
      <c r="Y11" s="583"/>
      <c r="Z11" s="584"/>
    </row>
    <row r="12" spans="1:26" x14ac:dyDescent="0.25">
      <c r="A12" s="573"/>
      <c r="B12" s="574"/>
      <c r="C12" s="574"/>
      <c r="D12" s="574"/>
      <c r="E12" s="574"/>
      <c r="F12" s="574"/>
      <c r="G12" s="574"/>
      <c r="H12" s="574"/>
      <c r="I12" s="574"/>
      <c r="J12" s="574"/>
      <c r="K12" s="574"/>
      <c r="L12" s="574"/>
      <c r="M12" s="574"/>
      <c r="N12" s="575"/>
      <c r="O12" s="582"/>
      <c r="P12" s="583"/>
      <c r="Q12" s="583"/>
      <c r="R12" s="583"/>
      <c r="S12" s="583"/>
      <c r="T12" s="583"/>
      <c r="U12" s="583"/>
      <c r="V12" s="583"/>
      <c r="W12" s="583"/>
      <c r="X12" s="583"/>
      <c r="Y12" s="583"/>
      <c r="Z12" s="584"/>
    </row>
    <row r="13" spans="1:26" x14ac:dyDescent="0.25">
      <c r="A13" s="573"/>
      <c r="B13" s="574"/>
      <c r="C13" s="574"/>
      <c r="D13" s="574"/>
      <c r="E13" s="574"/>
      <c r="F13" s="574"/>
      <c r="G13" s="574"/>
      <c r="H13" s="574"/>
      <c r="I13" s="574"/>
      <c r="J13" s="574"/>
      <c r="K13" s="574"/>
      <c r="L13" s="574"/>
      <c r="M13" s="574"/>
      <c r="N13" s="575"/>
      <c r="O13" s="582"/>
      <c r="P13" s="583"/>
      <c r="Q13" s="583"/>
      <c r="R13" s="583"/>
      <c r="S13" s="583"/>
      <c r="T13" s="583"/>
      <c r="U13" s="583"/>
      <c r="V13" s="583"/>
      <c r="W13" s="583"/>
      <c r="X13" s="583"/>
      <c r="Y13" s="583"/>
      <c r="Z13" s="584"/>
    </row>
    <row r="14" spans="1:26" x14ac:dyDescent="0.25">
      <c r="A14" s="573"/>
      <c r="B14" s="574"/>
      <c r="C14" s="574"/>
      <c r="D14" s="574"/>
      <c r="E14" s="574"/>
      <c r="F14" s="574"/>
      <c r="G14" s="574"/>
      <c r="H14" s="574"/>
      <c r="I14" s="574"/>
      <c r="J14" s="574"/>
      <c r="K14" s="574"/>
      <c r="L14" s="574"/>
      <c r="M14" s="574"/>
      <c r="N14" s="575"/>
      <c r="O14" s="582"/>
      <c r="P14" s="583"/>
      <c r="Q14" s="583"/>
      <c r="R14" s="583"/>
      <c r="S14" s="583"/>
      <c r="T14" s="583"/>
      <c r="U14" s="583"/>
      <c r="V14" s="583"/>
      <c r="W14" s="583"/>
      <c r="X14" s="583"/>
      <c r="Y14" s="583"/>
      <c r="Z14" s="584"/>
    </row>
    <row r="15" spans="1:26" x14ac:dyDescent="0.25">
      <c r="A15" s="573"/>
      <c r="B15" s="574"/>
      <c r="C15" s="574"/>
      <c r="D15" s="574"/>
      <c r="E15" s="574"/>
      <c r="F15" s="574"/>
      <c r="G15" s="574"/>
      <c r="H15" s="574"/>
      <c r="I15" s="574"/>
      <c r="J15" s="574"/>
      <c r="K15" s="574"/>
      <c r="L15" s="574"/>
      <c r="M15" s="574"/>
      <c r="N15" s="575"/>
      <c r="O15" s="582"/>
      <c r="P15" s="583"/>
      <c r="Q15" s="583"/>
      <c r="R15" s="583"/>
      <c r="S15" s="583"/>
      <c r="T15" s="583"/>
      <c r="U15" s="583"/>
      <c r="V15" s="583"/>
      <c r="W15" s="583"/>
      <c r="X15" s="583"/>
      <c r="Y15" s="583"/>
      <c r="Z15" s="584"/>
    </row>
    <row r="16" spans="1:26" x14ac:dyDescent="0.25">
      <c r="A16" s="573"/>
      <c r="B16" s="574"/>
      <c r="C16" s="574"/>
      <c r="D16" s="574"/>
      <c r="E16" s="574"/>
      <c r="F16" s="574"/>
      <c r="G16" s="574"/>
      <c r="H16" s="574"/>
      <c r="I16" s="574"/>
      <c r="J16" s="574"/>
      <c r="K16" s="574"/>
      <c r="L16" s="574"/>
      <c r="M16" s="574"/>
      <c r="N16" s="575"/>
      <c r="O16" s="582"/>
      <c r="P16" s="583"/>
      <c r="Q16" s="583"/>
      <c r="R16" s="583"/>
      <c r="S16" s="583"/>
      <c r="T16" s="583"/>
      <c r="U16" s="583"/>
      <c r="V16" s="583"/>
      <c r="W16" s="583"/>
      <c r="X16" s="583"/>
      <c r="Y16" s="583"/>
      <c r="Z16" s="584"/>
    </row>
    <row r="17" spans="1:28" x14ac:dyDescent="0.25">
      <c r="A17" s="573"/>
      <c r="B17" s="574"/>
      <c r="C17" s="574"/>
      <c r="D17" s="574"/>
      <c r="E17" s="574"/>
      <c r="F17" s="574"/>
      <c r="G17" s="574"/>
      <c r="H17" s="574"/>
      <c r="I17" s="574"/>
      <c r="J17" s="574"/>
      <c r="K17" s="574"/>
      <c r="L17" s="574"/>
      <c r="M17" s="574"/>
      <c r="N17" s="575"/>
      <c r="O17" s="582"/>
      <c r="P17" s="583"/>
      <c r="Q17" s="583"/>
      <c r="R17" s="583"/>
      <c r="S17" s="583"/>
      <c r="T17" s="583"/>
      <c r="U17" s="583"/>
      <c r="V17" s="583"/>
      <c r="W17" s="583"/>
      <c r="X17" s="583"/>
      <c r="Y17" s="583"/>
      <c r="Z17" s="584"/>
    </row>
    <row r="18" spans="1:28" x14ac:dyDescent="0.25">
      <c r="A18" s="573"/>
      <c r="B18" s="574"/>
      <c r="C18" s="574"/>
      <c r="D18" s="574"/>
      <c r="E18" s="574"/>
      <c r="F18" s="574"/>
      <c r="G18" s="574"/>
      <c r="H18" s="574"/>
      <c r="I18" s="574"/>
      <c r="J18" s="574"/>
      <c r="K18" s="574"/>
      <c r="L18" s="574"/>
      <c r="M18" s="574"/>
      <c r="N18" s="575"/>
      <c r="O18" s="582"/>
      <c r="P18" s="583"/>
      <c r="Q18" s="583"/>
      <c r="R18" s="583"/>
      <c r="S18" s="583"/>
      <c r="T18" s="583"/>
      <c r="U18" s="583"/>
      <c r="V18" s="583"/>
      <c r="W18" s="583"/>
      <c r="X18" s="583"/>
      <c r="Y18" s="583"/>
      <c r="Z18" s="584"/>
    </row>
    <row r="19" spans="1:28" x14ac:dyDescent="0.25">
      <c r="A19" s="573"/>
      <c r="B19" s="574"/>
      <c r="C19" s="574"/>
      <c r="D19" s="574"/>
      <c r="E19" s="574"/>
      <c r="F19" s="574"/>
      <c r="G19" s="574"/>
      <c r="H19" s="574"/>
      <c r="I19" s="574"/>
      <c r="J19" s="574"/>
      <c r="K19" s="574"/>
      <c r="L19" s="574"/>
      <c r="M19" s="574"/>
      <c r="N19" s="575"/>
      <c r="O19" s="582"/>
      <c r="P19" s="583"/>
      <c r="Q19" s="583"/>
      <c r="R19" s="583"/>
      <c r="S19" s="583"/>
      <c r="T19" s="583"/>
      <c r="U19" s="583"/>
      <c r="V19" s="583"/>
      <c r="W19" s="583"/>
      <c r="X19" s="583"/>
      <c r="Y19" s="583"/>
      <c r="Z19" s="584"/>
    </row>
    <row r="20" spans="1:28" x14ac:dyDescent="0.25">
      <c r="A20" s="573"/>
      <c r="B20" s="574"/>
      <c r="C20" s="574"/>
      <c r="D20" s="574"/>
      <c r="E20" s="574"/>
      <c r="F20" s="574"/>
      <c r="G20" s="574"/>
      <c r="H20" s="574"/>
      <c r="I20" s="574"/>
      <c r="J20" s="574"/>
      <c r="K20" s="574"/>
      <c r="L20" s="574"/>
      <c r="M20" s="574"/>
      <c r="N20" s="575"/>
      <c r="O20" s="582"/>
      <c r="P20" s="583"/>
      <c r="Q20" s="583"/>
      <c r="R20" s="583"/>
      <c r="S20" s="583"/>
      <c r="T20" s="583"/>
      <c r="U20" s="583"/>
      <c r="V20" s="583"/>
      <c r="W20" s="583"/>
      <c r="X20" s="583"/>
      <c r="Y20" s="583"/>
      <c r="Z20" s="584"/>
    </row>
    <row r="21" spans="1:28" x14ac:dyDescent="0.25">
      <c r="A21" s="573"/>
      <c r="B21" s="574"/>
      <c r="C21" s="574"/>
      <c r="D21" s="574"/>
      <c r="E21" s="574"/>
      <c r="F21" s="574"/>
      <c r="G21" s="574"/>
      <c r="H21" s="574"/>
      <c r="I21" s="574"/>
      <c r="J21" s="574"/>
      <c r="K21" s="574"/>
      <c r="L21" s="574"/>
      <c r="M21" s="574"/>
      <c r="N21" s="575"/>
      <c r="O21" s="582"/>
      <c r="P21" s="583"/>
      <c r="Q21" s="583"/>
      <c r="R21" s="583"/>
      <c r="S21" s="583"/>
      <c r="T21" s="583"/>
      <c r="U21" s="583"/>
      <c r="V21" s="583"/>
      <c r="W21" s="583"/>
      <c r="X21" s="583"/>
      <c r="Y21" s="583"/>
      <c r="Z21" s="584"/>
    </row>
    <row r="22" spans="1:28" x14ac:dyDescent="0.25">
      <c r="A22" s="573"/>
      <c r="B22" s="574"/>
      <c r="C22" s="574"/>
      <c r="D22" s="574"/>
      <c r="E22" s="574"/>
      <c r="F22" s="574"/>
      <c r="G22" s="574"/>
      <c r="H22" s="574"/>
      <c r="I22" s="574"/>
      <c r="J22" s="574"/>
      <c r="K22" s="574"/>
      <c r="L22" s="574"/>
      <c r="M22" s="574"/>
      <c r="N22" s="575"/>
      <c r="O22" s="582"/>
      <c r="P22" s="583"/>
      <c r="Q22" s="583"/>
      <c r="R22" s="583"/>
      <c r="S22" s="583"/>
      <c r="T22" s="583"/>
      <c r="U22" s="583"/>
      <c r="V22" s="583"/>
      <c r="W22" s="583"/>
      <c r="X22" s="583"/>
      <c r="Y22" s="583"/>
      <c r="Z22" s="584"/>
    </row>
    <row r="23" spans="1:28" x14ac:dyDescent="0.25">
      <c r="A23" s="573"/>
      <c r="B23" s="574"/>
      <c r="C23" s="574"/>
      <c r="D23" s="574"/>
      <c r="E23" s="574"/>
      <c r="F23" s="574"/>
      <c r="G23" s="574"/>
      <c r="H23" s="574"/>
      <c r="I23" s="574"/>
      <c r="J23" s="574"/>
      <c r="K23" s="574"/>
      <c r="L23" s="574"/>
      <c r="M23" s="574"/>
      <c r="N23" s="575"/>
      <c r="O23" s="582"/>
      <c r="P23" s="583"/>
      <c r="Q23" s="583"/>
      <c r="R23" s="583"/>
      <c r="S23" s="583"/>
      <c r="T23" s="583"/>
      <c r="U23" s="583"/>
      <c r="V23" s="583"/>
      <c r="W23" s="583"/>
      <c r="X23" s="583"/>
      <c r="Y23" s="583"/>
      <c r="Z23" s="584"/>
      <c r="AB23" s="108"/>
    </row>
    <row r="24" spans="1:28" x14ac:dyDescent="0.25">
      <c r="A24" s="573"/>
      <c r="B24" s="574"/>
      <c r="C24" s="574"/>
      <c r="D24" s="574"/>
      <c r="E24" s="574"/>
      <c r="F24" s="574"/>
      <c r="G24" s="574"/>
      <c r="H24" s="574"/>
      <c r="I24" s="574"/>
      <c r="J24" s="574"/>
      <c r="K24" s="574"/>
      <c r="L24" s="574"/>
      <c r="M24" s="574"/>
      <c r="N24" s="575"/>
      <c r="O24" s="582"/>
      <c r="P24" s="583"/>
      <c r="Q24" s="583"/>
      <c r="R24" s="583"/>
      <c r="S24" s="583"/>
      <c r="T24" s="583"/>
      <c r="U24" s="583"/>
      <c r="V24" s="583"/>
      <c r="W24" s="583"/>
      <c r="X24" s="583"/>
      <c r="Y24" s="583"/>
      <c r="Z24" s="584"/>
      <c r="AB24" s="108"/>
    </row>
    <row r="25" spans="1:28" x14ac:dyDescent="0.25">
      <c r="A25" s="573"/>
      <c r="B25" s="574"/>
      <c r="C25" s="574"/>
      <c r="D25" s="574"/>
      <c r="E25" s="574"/>
      <c r="F25" s="574"/>
      <c r="G25" s="574"/>
      <c r="H25" s="574"/>
      <c r="I25" s="574"/>
      <c r="J25" s="574"/>
      <c r="K25" s="574"/>
      <c r="L25" s="574"/>
      <c r="M25" s="574"/>
      <c r="N25" s="575"/>
      <c r="O25" s="582"/>
      <c r="P25" s="583"/>
      <c r="Q25" s="583"/>
      <c r="R25" s="583"/>
      <c r="S25" s="583"/>
      <c r="T25" s="583"/>
      <c r="U25" s="583"/>
      <c r="V25" s="583"/>
      <c r="W25" s="583"/>
      <c r="X25" s="583"/>
      <c r="Y25" s="583"/>
      <c r="Z25" s="584"/>
    </row>
    <row r="26" spans="1:28" x14ac:dyDescent="0.25">
      <c r="A26" s="573"/>
      <c r="B26" s="574"/>
      <c r="C26" s="574"/>
      <c r="D26" s="574"/>
      <c r="E26" s="574"/>
      <c r="F26" s="574"/>
      <c r="G26" s="574"/>
      <c r="H26" s="574"/>
      <c r="I26" s="574"/>
      <c r="J26" s="574"/>
      <c r="K26" s="574"/>
      <c r="L26" s="574"/>
      <c r="M26" s="574"/>
      <c r="N26" s="575"/>
      <c r="O26" s="582"/>
      <c r="P26" s="583"/>
      <c r="Q26" s="583"/>
      <c r="R26" s="583"/>
      <c r="S26" s="583"/>
      <c r="T26" s="583"/>
      <c r="U26" s="583"/>
      <c r="V26" s="583"/>
      <c r="W26" s="583"/>
      <c r="X26" s="583"/>
      <c r="Y26" s="583"/>
      <c r="Z26" s="584"/>
    </row>
    <row r="27" spans="1:28" x14ac:dyDescent="0.25">
      <c r="A27" s="573"/>
      <c r="B27" s="574"/>
      <c r="C27" s="574"/>
      <c r="D27" s="574"/>
      <c r="E27" s="574"/>
      <c r="F27" s="574"/>
      <c r="G27" s="574"/>
      <c r="H27" s="574"/>
      <c r="I27" s="574"/>
      <c r="J27" s="574"/>
      <c r="K27" s="574"/>
      <c r="L27" s="574"/>
      <c r="M27" s="574"/>
      <c r="N27" s="575"/>
      <c r="O27" s="582"/>
      <c r="P27" s="583"/>
      <c r="Q27" s="583"/>
      <c r="R27" s="583"/>
      <c r="S27" s="583"/>
      <c r="T27" s="583"/>
      <c r="U27" s="583"/>
      <c r="V27" s="583"/>
      <c r="W27" s="583"/>
      <c r="X27" s="583"/>
      <c r="Y27" s="583"/>
      <c r="Z27" s="584"/>
    </row>
    <row r="28" spans="1:28" x14ac:dyDescent="0.25">
      <c r="A28" s="573"/>
      <c r="B28" s="574"/>
      <c r="C28" s="574"/>
      <c r="D28" s="574"/>
      <c r="E28" s="574"/>
      <c r="F28" s="574"/>
      <c r="G28" s="574"/>
      <c r="H28" s="574"/>
      <c r="I28" s="574"/>
      <c r="J28" s="574"/>
      <c r="K28" s="574"/>
      <c r="L28" s="574"/>
      <c r="M28" s="574"/>
      <c r="N28" s="575"/>
      <c r="O28" s="582"/>
      <c r="P28" s="583"/>
      <c r="Q28" s="583"/>
      <c r="R28" s="583"/>
      <c r="S28" s="583"/>
      <c r="T28" s="583"/>
      <c r="U28" s="583"/>
      <c r="V28" s="583"/>
      <c r="W28" s="583"/>
      <c r="X28" s="583"/>
      <c r="Y28" s="583"/>
      <c r="Z28" s="584"/>
    </row>
    <row r="29" spans="1:28" x14ac:dyDescent="0.25">
      <c r="A29" s="573"/>
      <c r="B29" s="574"/>
      <c r="C29" s="574"/>
      <c r="D29" s="574"/>
      <c r="E29" s="574"/>
      <c r="F29" s="574"/>
      <c r="G29" s="574"/>
      <c r="H29" s="574"/>
      <c r="I29" s="574"/>
      <c r="J29" s="574"/>
      <c r="K29" s="574"/>
      <c r="L29" s="574"/>
      <c r="M29" s="574"/>
      <c r="N29" s="575"/>
      <c r="O29" s="582"/>
      <c r="P29" s="583"/>
      <c r="Q29" s="583"/>
      <c r="R29" s="583"/>
      <c r="S29" s="583"/>
      <c r="T29" s="583"/>
      <c r="U29" s="583"/>
      <c r="V29" s="583"/>
      <c r="W29" s="583"/>
      <c r="X29" s="583"/>
      <c r="Y29" s="583"/>
      <c r="Z29" s="584"/>
    </row>
    <row r="30" spans="1:28" x14ac:dyDescent="0.25">
      <c r="A30" s="573"/>
      <c r="B30" s="574"/>
      <c r="C30" s="574"/>
      <c r="D30" s="574"/>
      <c r="E30" s="574"/>
      <c r="F30" s="574"/>
      <c r="G30" s="574"/>
      <c r="H30" s="574"/>
      <c r="I30" s="574"/>
      <c r="J30" s="574"/>
      <c r="K30" s="574"/>
      <c r="L30" s="574"/>
      <c r="M30" s="574"/>
      <c r="N30" s="575"/>
      <c r="O30" s="582"/>
      <c r="P30" s="583"/>
      <c r="Q30" s="583"/>
      <c r="R30" s="583"/>
      <c r="S30" s="583"/>
      <c r="T30" s="583"/>
      <c r="U30" s="583"/>
      <c r="V30" s="583"/>
      <c r="W30" s="583"/>
      <c r="X30" s="583"/>
      <c r="Y30" s="583"/>
      <c r="Z30" s="584"/>
    </row>
    <row r="31" spans="1:28" x14ac:dyDescent="0.25">
      <c r="A31" s="573"/>
      <c r="B31" s="574"/>
      <c r="C31" s="574"/>
      <c r="D31" s="574"/>
      <c r="E31" s="574"/>
      <c r="F31" s="574"/>
      <c r="G31" s="574"/>
      <c r="H31" s="574"/>
      <c r="I31" s="574"/>
      <c r="J31" s="574"/>
      <c r="K31" s="574"/>
      <c r="L31" s="574"/>
      <c r="M31" s="574"/>
      <c r="N31" s="575"/>
      <c r="O31" s="582"/>
      <c r="P31" s="583"/>
      <c r="Q31" s="583"/>
      <c r="R31" s="583"/>
      <c r="S31" s="583"/>
      <c r="T31" s="583"/>
      <c r="U31" s="583"/>
      <c r="V31" s="583"/>
      <c r="W31" s="583"/>
      <c r="X31" s="583"/>
      <c r="Y31" s="583"/>
      <c r="Z31" s="584"/>
    </row>
    <row r="32" spans="1:28" x14ac:dyDescent="0.25">
      <c r="A32" s="573"/>
      <c r="B32" s="574"/>
      <c r="C32" s="574"/>
      <c r="D32" s="574"/>
      <c r="E32" s="574"/>
      <c r="F32" s="574"/>
      <c r="G32" s="574"/>
      <c r="H32" s="574"/>
      <c r="I32" s="574"/>
      <c r="J32" s="574"/>
      <c r="K32" s="574"/>
      <c r="L32" s="574"/>
      <c r="M32" s="574"/>
      <c r="N32" s="575"/>
      <c r="O32" s="582"/>
      <c r="P32" s="583"/>
      <c r="Q32" s="583"/>
      <c r="R32" s="583"/>
      <c r="S32" s="583"/>
      <c r="T32" s="583"/>
      <c r="U32" s="583"/>
      <c r="V32" s="583"/>
      <c r="W32" s="583"/>
      <c r="X32" s="583"/>
      <c r="Y32" s="583"/>
      <c r="Z32" s="584"/>
    </row>
    <row r="33" spans="1:26" x14ac:dyDescent="0.25">
      <c r="A33" s="573"/>
      <c r="B33" s="574"/>
      <c r="C33" s="574"/>
      <c r="D33" s="574"/>
      <c r="E33" s="574"/>
      <c r="F33" s="574"/>
      <c r="G33" s="574"/>
      <c r="H33" s="574"/>
      <c r="I33" s="574"/>
      <c r="J33" s="574"/>
      <c r="K33" s="574"/>
      <c r="L33" s="574"/>
      <c r="M33" s="574"/>
      <c r="N33" s="575"/>
      <c r="O33" s="582"/>
      <c r="P33" s="583"/>
      <c r="Q33" s="583"/>
      <c r="R33" s="583"/>
      <c r="S33" s="583"/>
      <c r="T33" s="583"/>
      <c r="U33" s="583"/>
      <c r="V33" s="583"/>
      <c r="W33" s="583"/>
      <c r="X33" s="583"/>
      <c r="Y33" s="583"/>
      <c r="Z33" s="584"/>
    </row>
    <row r="34" spans="1:26" x14ac:dyDescent="0.25">
      <c r="A34" s="573"/>
      <c r="B34" s="574"/>
      <c r="C34" s="574"/>
      <c r="D34" s="574"/>
      <c r="E34" s="574"/>
      <c r="F34" s="574"/>
      <c r="G34" s="574"/>
      <c r="H34" s="574"/>
      <c r="I34" s="574"/>
      <c r="J34" s="574"/>
      <c r="K34" s="574"/>
      <c r="L34" s="574"/>
      <c r="M34" s="574"/>
      <c r="N34" s="575"/>
      <c r="O34" s="582"/>
      <c r="P34" s="583"/>
      <c r="Q34" s="583"/>
      <c r="R34" s="583"/>
      <c r="S34" s="583"/>
      <c r="T34" s="583"/>
      <c r="U34" s="583"/>
      <c r="V34" s="583"/>
      <c r="W34" s="583"/>
      <c r="X34" s="583"/>
      <c r="Y34" s="583"/>
      <c r="Z34" s="584"/>
    </row>
    <row r="35" spans="1:26" x14ac:dyDescent="0.25">
      <c r="A35" s="573"/>
      <c r="B35" s="574"/>
      <c r="C35" s="574"/>
      <c r="D35" s="574"/>
      <c r="E35" s="574"/>
      <c r="F35" s="574"/>
      <c r="G35" s="574"/>
      <c r="H35" s="574"/>
      <c r="I35" s="574"/>
      <c r="J35" s="574"/>
      <c r="K35" s="574"/>
      <c r="L35" s="574"/>
      <c r="M35" s="574"/>
      <c r="N35" s="575"/>
      <c r="O35" s="582"/>
      <c r="P35" s="583"/>
      <c r="Q35" s="583"/>
      <c r="R35" s="583"/>
      <c r="S35" s="583"/>
      <c r="T35" s="583"/>
      <c r="U35" s="583"/>
      <c r="V35" s="583"/>
      <c r="W35" s="583"/>
      <c r="X35" s="583"/>
      <c r="Y35" s="583"/>
      <c r="Z35" s="584"/>
    </row>
    <row r="36" spans="1:26" x14ac:dyDescent="0.25">
      <c r="A36" s="573"/>
      <c r="B36" s="574"/>
      <c r="C36" s="574"/>
      <c r="D36" s="574"/>
      <c r="E36" s="574"/>
      <c r="F36" s="574"/>
      <c r="G36" s="574"/>
      <c r="H36" s="574"/>
      <c r="I36" s="574"/>
      <c r="J36" s="574"/>
      <c r="K36" s="574"/>
      <c r="L36" s="574"/>
      <c r="M36" s="574"/>
      <c r="N36" s="575"/>
      <c r="O36" s="582"/>
      <c r="P36" s="583"/>
      <c r="Q36" s="583"/>
      <c r="R36" s="583"/>
      <c r="S36" s="583"/>
      <c r="T36" s="583"/>
      <c r="U36" s="583"/>
      <c r="V36" s="583"/>
      <c r="W36" s="583"/>
      <c r="X36" s="583"/>
      <c r="Y36" s="583"/>
      <c r="Z36" s="584"/>
    </row>
    <row r="37" spans="1:26" x14ac:dyDescent="0.25">
      <c r="A37" s="573"/>
      <c r="B37" s="574"/>
      <c r="C37" s="574"/>
      <c r="D37" s="574"/>
      <c r="E37" s="574"/>
      <c r="F37" s="574"/>
      <c r="G37" s="574"/>
      <c r="H37" s="574"/>
      <c r="I37" s="574"/>
      <c r="J37" s="574"/>
      <c r="K37" s="574"/>
      <c r="L37" s="574"/>
      <c r="M37" s="574"/>
      <c r="N37" s="575"/>
      <c r="O37" s="582"/>
      <c r="P37" s="583"/>
      <c r="Q37" s="583"/>
      <c r="R37" s="583"/>
      <c r="S37" s="583"/>
      <c r="T37" s="583"/>
      <c r="U37" s="583"/>
      <c r="V37" s="583"/>
      <c r="W37" s="583"/>
      <c r="X37" s="583"/>
      <c r="Y37" s="583"/>
      <c r="Z37" s="584"/>
    </row>
    <row r="38" spans="1:26" x14ac:dyDescent="0.25">
      <c r="A38" s="573"/>
      <c r="B38" s="574"/>
      <c r="C38" s="574"/>
      <c r="D38" s="574"/>
      <c r="E38" s="574"/>
      <c r="F38" s="574"/>
      <c r="G38" s="574"/>
      <c r="H38" s="574"/>
      <c r="I38" s="574"/>
      <c r="J38" s="574"/>
      <c r="K38" s="574"/>
      <c r="L38" s="574"/>
      <c r="M38" s="574"/>
      <c r="N38" s="575"/>
      <c r="O38" s="582"/>
      <c r="P38" s="583"/>
      <c r="Q38" s="583"/>
      <c r="R38" s="583"/>
      <c r="S38" s="583"/>
      <c r="T38" s="583"/>
      <c r="U38" s="583"/>
      <c r="V38" s="583"/>
      <c r="W38" s="583"/>
      <c r="X38" s="583"/>
      <c r="Y38" s="583"/>
      <c r="Z38" s="584"/>
    </row>
    <row r="39" spans="1:26" x14ac:dyDescent="0.25">
      <c r="A39" s="573"/>
      <c r="B39" s="574"/>
      <c r="C39" s="574"/>
      <c r="D39" s="574"/>
      <c r="E39" s="574"/>
      <c r="F39" s="574"/>
      <c r="G39" s="574"/>
      <c r="H39" s="574"/>
      <c r="I39" s="574"/>
      <c r="J39" s="574"/>
      <c r="K39" s="574"/>
      <c r="L39" s="574"/>
      <c r="M39" s="574"/>
      <c r="N39" s="575"/>
      <c r="O39" s="582"/>
      <c r="P39" s="583"/>
      <c r="Q39" s="583"/>
      <c r="R39" s="583"/>
      <c r="S39" s="583"/>
      <c r="T39" s="583"/>
      <c r="U39" s="583"/>
      <c r="V39" s="583"/>
      <c r="W39" s="583"/>
      <c r="X39" s="583"/>
      <c r="Y39" s="583"/>
      <c r="Z39" s="584"/>
    </row>
    <row r="40" spans="1:26" x14ac:dyDescent="0.25">
      <c r="A40" s="573"/>
      <c r="B40" s="574"/>
      <c r="C40" s="574"/>
      <c r="D40" s="574"/>
      <c r="E40" s="574"/>
      <c r="F40" s="574"/>
      <c r="G40" s="574"/>
      <c r="H40" s="574"/>
      <c r="I40" s="574"/>
      <c r="J40" s="574"/>
      <c r="K40" s="574"/>
      <c r="L40" s="574"/>
      <c r="M40" s="574"/>
      <c r="N40" s="575"/>
      <c r="O40" s="582"/>
      <c r="P40" s="583"/>
      <c r="Q40" s="583"/>
      <c r="R40" s="583"/>
      <c r="S40" s="583"/>
      <c r="T40" s="583"/>
      <c r="U40" s="583"/>
      <c r="V40" s="583"/>
      <c r="W40" s="583"/>
      <c r="X40" s="583"/>
      <c r="Y40" s="583"/>
      <c r="Z40" s="584"/>
    </row>
    <row r="41" spans="1:26" x14ac:dyDescent="0.25">
      <c r="A41" s="573"/>
      <c r="B41" s="574"/>
      <c r="C41" s="574"/>
      <c r="D41" s="574"/>
      <c r="E41" s="574"/>
      <c r="F41" s="574"/>
      <c r="G41" s="574"/>
      <c r="H41" s="574"/>
      <c r="I41" s="574"/>
      <c r="J41" s="574"/>
      <c r="K41" s="574"/>
      <c r="L41" s="574"/>
      <c r="M41" s="574"/>
      <c r="N41" s="575"/>
      <c r="O41" s="582"/>
      <c r="P41" s="583"/>
      <c r="Q41" s="583"/>
      <c r="R41" s="583"/>
      <c r="S41" s="583"/>
      <c r="T41" s="583"/>
      <c r="U41" s="583"/>
      <c r="V41" s="583"/>
      <c r="W41" s="583"/>
      <c r="X41" s="583"/>
      <c r="Y41" s="583"/>
      <c r="Z41" s="584"/>
    </row>
    <row r="42" spans="1:26" ht="15.75" thickBot="1" x14ac:dyDescent="0.3">
      <c r="A42" s="576"/>
      <c r="B42" s="577"/>
      <c r="C42" s="577"/>
      <c r="D42" s="577"/>
      <c r="E42" s="577"/>
      <c r="F42" s="577"/>
      <c r="G42" s="577"/>
      <c r="H42" s="577"/>
      <c r="I42" s="577"/>
      <c r="J42" s="577"/>
      <c r="K42" s="577"/>
      <c r="L42" s="577"/>
      <c r="M42" s="577"/>
      <c r="N42" s="578"/>
      <c r="O42" s="585"/>
      <c r="P42" s="586"/>
      <c r="Q42" s="586"/>
      <c r="R42" s="586"/>
      <c r="S42" s="586"/>
      <c r="T42" s="586"/>
      <c r="U42" s="586"/>
      <c r="V42" s="586"/>
      <c r="W42" s="586"/>
      <c r="X42" s="586"/>
      <c r="Y42" s="586"/>
      <c r="Z42" s="587"/>
    </row>
  </sheetData>
  <mergeCells count="2">
    <mergeCell ref="A2:N42"/>
    <mergeCell ref="O2:Z4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F768-6F2F-4443-A7D8-DF5FF0C8B604}">
  <sheetPr>
    <pageSetUpPr fitToPage="1"/>
  </sheetPr>
  <dimension ref="A12:AF63"/>
  <sheetViews>
    <sheetView showGridLines="0" topLeftCell="A29" zoomScale="60" zoomScaleNormal="60" workbookViewId="0">
      <selection activeCell="D36" sqref="A36:XFD41"/>
    </sheetView>
  </sheetViews>
  <sheetFormatPr defaultColWidth="11.42578125" defaultRowHeight="15" x14ac:dyDescent="0.2"/>
  <cols>
    <col min="1" max="1" width="41.28515625" style="395" customWidth="1"/>
    <col min="2" max="2" width="46.28515625" style="395" customWidth="1"/>
    <col min="3" max="3" width="18.42578125" style="401" customWidth="1"/>
    <col min="4" max="4" width="32.42578125" style="395" customWidth="1"/>
    <col min="5" max="5" width="25.7109375" style="395" customWidth="1"/>
    <col min="6" max="6" width="15.42578125" style="395" customWidth="1"/>
    <col min="7" max="7" width="87" style="395" customWidth="1"/>
    <col min="8" max="8" width="10.28515625" style="400" customWidth="1"/>
    <col min="9" max="9" width="12.7109375" style="400" customWidth="1"/>
    <col min="10" max="10" width="12.5703125" style="400" customWidth="1"/>
    <col min="11" max="11" width="13.140625" style="400" customWidth="1"/>
    <col min="12" max="12" width="11.28515625" style="400" customWidth="1"/>
    <col min="13" max="13" width="9.7109375" style="400" customWidth="1"/>
    <col min="14" max="15" width="12" style="400" customWidth="1"/>
    <col min="16" max="16" width="17.42578125" style="400" customWidth="1"/>
    <col min="17" max="19" width="16.140625" style="400" customWidth="1"/>
    <col min="20" max="20" width="27" style="400" customWidth="1"/>
    <col min="21" max="21" width="32.42578125" style="394" customWidth="1"/>
    <col min="22" max="22" width="58" style="400" customWidth="1"/>
    <col min="23" max="23" width="46.28515625" style="400" customWidth="1"/>
    <col min="24" max="16384" width="11.42578125" style="400"/>
  </cols>
  <sheetData>
    <row r="12" spans="1:22" ht="19.5" x14ac:dyDescent="0.25">
      <c r="A12" s="820" t="s">
        <v>2</v>
      </c>
      <c r="B12" s="820"/>
      <c r="C12" s="820"/>
      <c r="D12" s="820"/>
      <c r="E12" s="820"/>
      <c r="F12" s="820"/>
      <c r="G12" s="820"/>
      <c r="H12" s="820"/>
      <c r="I12" s="820"/>
      <c r="J12" s="820"/>
      <c r="K12" s="820"/>
      <c r="L12" s="820"/>
      <c r="M12" s="820"/>
      <c r="N12" s="820"/>
      <c r="O12" s="820"/>
      <c r="P12" s="820"/>
      <c r="Q12" s="820"/>
      <c r="R12" s="820"/>
      <c r="S12" s="820"/>
      <c r="T12" s="820"/>
      <c r="U12" s="820"/>
      <c r="V12" s="820"/>
    </row>
    <row r="13" spans="1:22" ht="19.5" x14ac:dyDescent="0.25">
      <c r="A13" s="820" t="s">
        <v>3</v>
      </c>
      <c r="B13" s="820"/>
      <c r="C13" s="820"/>
      <c r="D13" s="820"/>
      <c r="E13" s="820"/>
      <c r="F13" s="820"/>
      <c r="G13" s="820"/>
      <c r="H13" s="820"/>
      <c r="I13" s="820"/>
      <c r="J13" s="820"/>
      <c r="K13" s="820"/>
      <c r="L13" s="820"/>
      <c r="M13" s="820"/>
      <c r="N13" s="820"/>
      <c r="O13" s="820"/>
      <c r="P13" s="820"/>
      <c r="Q13" s="820"/>
      <c r="R13" s="820"/>
      <c r="S13" s="820"/>
      <c r="T13" s="820"/>
      <c r="U13" s="820"/>
      <c r="V13" s="820"/>
    </row>
    <row r="14" spans="1:22" x14ac:dyDescent="0.2">
      <c r="A14" s="533"/>
      <c r="B14" s="533"/>
      <c r="C14" s="533"/>
      <c r="D14" s="533"/>
      <c r="E14" s="533"/>
      <c r="F14" s="533"/>
      <c r="G14" s="533"/>
      <c r="H14" s="534"/>
      <c r="I14" s="534"/>
      <c r="J14" s="534"/>
      <c r="K14" s="534"/>
      <c r="L14" s="534"/>
      <c r="M14" s="534"/>
      <c r="N14" s="534"/>
      <c r="O14" s="534"/>
      <c r="P14" s="534"/>
      <c r="Q14" s="534"/>
      <c r="R14" s="534"/>
      <c r="S14" s="534"/>
      <c r="T14" s="534"/>
      <c r="U14" s="535"/>
    </row>
    <row r="15" spans="1:22" x14ac:dyDescent="0.2">
      <c r="A15" s="533"/>
      <c r="B15" s="533"/>
      <c r="C15" s="533"/>
      <c r="D15" s="533"/>
      <c r="E15" s="533"/>
      <c r="F15" s="533"/>
      <c r="G15" s="533"/>
      <c r="H15" s="534"/>
      <c r="I15" s="534"/>
      <c r="J15" s="534"/>
      <c r="K15" s="534"/>
      <c r="L15" s="534"/>
      <c r="M15" s="534"/>
      <c r="N15" s="534"/>
      <c r="O15" s="534"/>
      <c r="P15" s="534"/>
      <c r="Q15" s="534"/>
      <c r="R15" s="534"/>
      <c r="S15" s="534"/>
      <c r="T15" s="534"/>
      <c r="U15" s="535"/>
    </row>
    <row r="16" spans="1:22" x14ac:dyDescent="0.2">
      <c r="A16" s="419" t="s">
        <v>202</v>
      </c>
      <c r="B16" s="821" t="s">
        <v>622</v>
      </c>
      <c r="C16" s="821"/>
      <c r="D16" s="821"/>
      <c r="E16" s="821"/>
      <c r="F16" s="821"/>
      <c r="G16" s="821"/>
      <c r="H16" s="821"/>
      <c r="I16" s="821"/>
      <c r="J16" s="821"/>
      <c r="K16" s="821"/>
      <c r="L16" s="821"/>
      <c r="M16" s="821"/>
      <c r="N16" s="821"/>
      <c r="O16" s="821"/>
      <c r="P16" s="821"/>
      <c r="Q16" s="821"/>
      <c r="R16" s="821"/>
      <c r="S16" s="821"/>
      <c r="T16" s="821"/>
      <c r="U16" s="821"/>
      <c r="V16" s="821"/>
    </row>
    <row r="17" spans="1:22" x14ac:dyDescent="0.2">
      <c r="A17" s="419" t="s">
        <v>139</v>
      </c>
      <c r="B17" s="821" t="s">
        <v>623</v>
      </c>
      <c r="C17" s="821"/>
      <c r="D17" s="821"/>
      <c r="E17" s="821"/>
      <c r="F17" s="821"/>
      <c r="G17" s="821"/>
      <c r="H17" s="821"/>
      <c r="I17" s="821"/>
      <c r="J17" s="821"/>
      <c r="K17" s="821"/>
      <c r="L17" s="821"/>
      <c r="M17" s="821"/>
      <c r="N17" s="821"/>
      <c r="O17" s="821"/>
      <c r="P17" s="821"/>
      <c r="Q17" s="821"/>
      <c r="R17" s="821"/>
      <c r="S17" s="821"/>
      <c r="T17" s="821"/>
      <c r="U17" s="821"/>
      <c r="V17" s="821"/>
    </row>
    <row r="18" spans="1:22" x14ac:dyDescent="0.2">
      <c r="A18" s="419" t="s">
        <v>141</v>
      </c>
      <c r="B18" s="821" t="s">
        <v>624</v>
      </c>
      <c r="C18" s="821"/>
      <c r="D18" s="821"/>
      <c r="E18" s="821"/>
      <c r="F18" s="821"/>
      <c r="G18" s="821"/>
      <c r="H18" s="821"/>
      <c r="I18" s="821"/>
      <c r="J18" s="821"/>
      <c r="K18" s="821"/>
      <c r="L18" s="821"/>
      <c r="M18" s="821"/>
      <c r="N18" s="821"/>
      <c r="O18" s="821"/>
      <c r="P18" s="821"/>
      <c r="Q18" s="821"/>
      <c r="R18" s="821"/>
      <c r="S18" s="821"/>
      <c r="T18" s="821"/>
      <c r="U18" s="821"/>
      <c r="V18" s="821"/>
    </row>
    <row r="20" spans="1:22" s="394" customFormat="1" ht="27" customHeight="1" x14ac:dyDescent="0.25">
      <c r="A20" s="810" t="s">
        <v>10</v>
      </c>
      <c r="B20" s="810" t="s">
        <v>11</v>
      </c>
      <c r="C20" s="810" t="s">
        <v>143</v>
      </c>
      <c r="D20" s="810" t="s">
        <v>12</v>
      </c>
      <c r="E20" s="828" t="s">
        <v>625</v>
      </c>
      <c r="F20" s="828"/>
      <c r="G20" s="810" t="s">
        <v>15</v>
      </c>
      <c r="H20" s="827" t="s">
        <v>16</v>
      </c>
      <c r="I20" s="827"/>
      <c r="J20" s="827"/>
      <c r="K20" s="827" t="s">
        <v>17</v>
      </c>
      <c r="L20" s="827"/>
      <c r="M20" s="827"/>
      <c r="N20" s="827" t="s">
        <v>18</v>
      </c>
      <c r="O20" s="827"/>
      <c r="P20" s="827"/>
      <c r="Q20" s="827" t="s">
        <v>19</v>
      </c>
      <c r="R20" s="827"/>
      <c r="S20" s="827"/>
      <c r="T20" s="822" t="s">
        <v>20</v>
      </c>
      <c r="U20" s="822" t="s">
        <v>21</v>
      </c>
      <c r="V20" s="810" t="s">
        <v>201</v>
      </c>
    </row>
    <row r="21" spans="1:22" s="399" customFormat="1" ht="24" customHeight="1" x14ac:dyDescent="0.25">
      <c r="A21" s="811"/>
      <c r="B21" s="811"/>
      <c r="C21" s="811"/>
      <c r="D21" s="811"/>
      <c r="E21" s="420" t="s">
        <v>23</v>
      </c>
      <c r="F21" s="420" t="s">
        <v>24</v>
      </c>
      <c r="G21" s="811"/>
      <c r="H21" s="421" t="s">
        <v>25</v>
      </c>
      <c r="I21" s="421" t="s">
        <v>26</v>
      </c>
      <c r="J21" s="421" t="s">
        <v>27</v>
      </c>
      <c r="K21" s="421" t="s">
        <v>28</v>
      </c>
      <c r="L21" s="421" t="s">
        <v>29</v>
      </c>
      <c r="M21" s="421" t="s">
        <v>30</v>
      </c>
      <c r="N21" s="421" t="s">
        <v>31</v>
      </c>
      <c r="O21" s="421" t="s">
        <v>32</v>
      </c>
      <c r="P21" s="421" t="s">
        <v>33</v>
      </c>
      <c r="Q21" s="421" t="s">
        <v>34</v>
      </c>
      <c r="R21" s="421" t="s">
        <v>35</v>
      </c>
      <c r="S21" s="421" t="s">
        <v>36</v>
      </c>
      <c r="T21" s="823"/>
      <c r="U21" s="823"/>
      <c r="V21" s="811"/>
    </row>
    <row r="22" spans="1:22" s="394" customFormat="1" ht="30" customHeight="1" x14ac:dyDescent="0.25">
      <c r="A22" s="801" t="s">
        <v>959</v>
      </c>
      <c r="B22" s="801" t="s">
        <v>626</v>
      </c>
      <c r="C22" s="807" t="s">
        <v>53</v>
      </c>
      <c r="D22" s="803" t="s">
        <v>627</v>
      </c>
      <c r="E22" s="803" t="s">
        <v>526</v>
      </c>
      <c r="F22" s="804">
        <v>1</v>
      </c>
      <c r="G22" s="406" t="s">
        <v>960</v>
      </c>
      <c r="H22" s="409"/>
      <c r="I22" s="409">
        <v>0.1</v>
      </c>
      <c r="J22" s="409">
        <v>0.1</v>
      </c>
      <c r="K22" s="409">
        <v>0.1</v>
      </c>
      <c r="L22" s="409"/>
      <c r="M22" s="409"/>
      <c r="N22" s="409"/>
      <c r="O22" s="409"/>
      <c r="P22" s="409"/>
      <c r="Q22" s="409"/>
      <c r="R22" s="409"/>
      <c r="S22" s="409"/>
      <c r="T22" s="404"/>
      <c r="U22" s="812" t="s">
        <v>628</v>
      </c>
      <c r="V22" s="404"/>
    </row>
    <row r="23" spans="1:22" s="394" customFormat="1" ht="35.25" customHeight="1" x14ac:dyDescent="0.25">
      <c r="A23" s="801"/>
      <c r="B23" s="801"/>
      <c r="C23" s="808"/>
      <c r="D23" s="803"/>
      <c r="E23" s="803"/>
      <c r="F23" s="804"/>
      <c r="G23" s="406" t="s">
        <v>961</v>
      </c>
      <c r="H23" s="409"/>
      <c r="I23" s="409"/>
      <c r="J23" s="409"/>
      <c r="K23" s="409"/>
      <c r="L23" s="409">
        <v>0.2</v>
      </c>
      <c r="M23" s="409">
        <v>0.2</v>
      </c>
      <c r="N23" s="409"/>
      <c r="O23" s="409"/>
      <c r="P23" s="409"/>
      <c r="Q23" s="409"/>
      <c r="R23" s="409"/>
      <c r="S23" s="409"/>
      <c r="T23" s="404"/>
      <c r="U23" s="813"/>
      <c r="V23" s="404"/>
    </row>
    <row r="24" spans="1:22" s="394" customFormat="1" ht="26.25" customHeight="1" x14ac:dyDescent="0.25">
      <c r="A24" s="801"/>
      <c r="B24" s="801"/>
      <c r="C24" s="808"/>
      <c r="D24" s="803"/>
      <c r="E24" s="803"/>
      <c r="F24" s="804"/>
      <c r="G24" s="406" t="s">
        <v>962</v>
      </c>
      <c r="H24" s="409"/>
      <c r="I24" s="409"/>
      <c r="J24" s="409"/>
      <c r="K24" s="409"/>
      <c r="L24" s="409"/>
      <c r="M24" s="409">
        <v>0.1</v>
      </c>
      <c r="N24" s="409">
        <v>0.1</v>
      </c>
      <c r="O24" s="409"/>
      <c r="P24" s="409"/>
      <c r="Q24" s="409"/>
      <c r="R24" s="409"/>
      <c r="S24" s="409"/>
      <c r="T24" s="404"/>
      <c r="U24" s="813"/>
      <c r="V24" s="404"/>
    </row>
    <row r="25" spans="1:22" s="394" customFormat="1" ht="25.5" customHeight="1" x14ac:dyDescent="0.25">
      <c r="A25" s="801"/>
      <c r="B25" s="801"/>
      <c r="C25" s="809"/>
      <c r="D25" s="803"/>
      <c r="E25" s="803"/>
      <c r="F25" s="804"/>
      <c r="G25" s="406" t="s">
        <v>963</v>
      </c>
      <c r="H25" s="409"/>
      <c r="I25" s="409"/>
      <c r="J25" s="409"/>
      <c r="K25" s="409"/>
      <c r="L25" s="409"/>
      <c r="M25" s="409"/>
      <c r="N25" s="409"/>
      <c r="O25" s="409">
        <v>0.1</v>
      </c>
      <c r="P25" s="409"/>
      <c r="Q25" s="409"/>
      <c r="R25" s="409"/>
      <c r="S25" s="409"/>
      <c r="T25" s="404"/>
      <c r="U25" s="814"/>
      <c r="V25" s="404"/>
    </row>
    <row r="26" spans="1:22" ht="113.25" customHeight="1" x14ac:dyDescent="0.2">
      <c r="A26" s="406" t="s">
        <v>964</v>
      </c>
      <c r="B26" s="406" t="s">
        <v>629</v>
      </c>
      <c r="C26" s="407" t="s">
        <v>53</v>
      </c>
      <c r="D26" s="407" t="s">
        <v>630</v>
      </c>
      <c r="E26" s="407" t="s">
        <v>24</v>
      </c>
      <c r="F26" s="418">
        <v>7</v>
      </c>
      <c r="G26" s="406" t="s">
        <v>965</v>
      </c>
      <c r="H26" s="412"/>
      <c r="I26" s="412">
        <v>1</v>
      </c>
      <c r="J26" s="412">
        <v>1</v>
      </c>
      <c r="K26" s="412"/>
      <c r="L26" s="412"/>
      <c r="M26" s="412">
        <v>2</v>
      </c>
      <c r="N26" s="412"/>
      <c r="O26" s="412"/>
      <c r="P26" s="412">
        <v>1</v>
      </c>
      <c r="Q26" s="412"/>
      <c r="R26" s="412">
        <v>2</v>
      </c>
      <c r="S26" s="412"/>
      <c r="T26" s="411"/>
      <c r="U26" s="408" t="s">
        <v>631</v>
      </c>
      <c r="V26" s="404"/>
    </row>
    <row r="27" spans="1:22" ht="105" x14ac:dyDescent="0.2">
      <c r="A27" s="801" t="s">
        <v>966</v>
      </c>
      <c r="B27" s="406" t="s">
        <v>632</v>
      </c>
      <c r="C27" s="807" t="s">
        <v>53</v>
      </c>
      <c r="D27" s="407" t="s">
        <v>633</v>
      </c>
      <c r="E27" s="407" t="s">
        <v>24</v>
      </c>
      <c r="F27" s="418">
        <v>4</v>
      </c>
      <c r="G27" s="406" t="s">
        <v>967</v>
      </c>
      <c r="H27" s="409"/>
      <c r="I27" s="412">
        <v>3</v>
      </c>
      <c r="J27" s="412">
        <v>1</v>
      </c>
      <c r="K27" s="412" t="s">
        <v>634</v>
      </c>
      <c r="L27" s="412"/>
      <c r="M27" s="412"/>
      <c r="N27" s="412" t="s">
        <v>634</v>
      </c>
      <c r="O27" s="409" t="s">
        <v>634</v>
      </c>
      <c r="P27" s="409"/>
      <c r="Q27" s="409"/>
      <c r="R27" s="409"/>
      <c r="S27" s="409"/>
      <c r="T27" s="404"/>
      <c r="U27" s="405" t="s">
        <v>635</v>
      </c>
      <c r="V27" s="404"/>
    </row>
    <row r="28" spans="1:22" ht="108.75" customHeight="1" x14ac:dyDescent="0.2">
      <c r="A28" s="801"/>
      <c r="B28" s="406" t="s">
        <v>636</v>
      </c>
      <c r="C28" s="809"/>
      <c r="D28" s="407" t="s">
        <v>637</v>
      </c>
      <c r="E28" s="407" t="s">
        <v>109</v>
      </c>
      <c r="F28" s="418">
        <v>5</v>
      </c>
      <c r="G28" s="406" t="s">
        <v>968</v>
      </c>
      <c r="H28" s="409"/>
      <c r="I28" s="409"/>
      <c r="J28" s="412"/>
      <c r="K28" s="412"/>
      <c r="L28" s="412"/>
      <c r="M28" s="412"/>
      <c r="N28" s="412"/>
      <c r="O28" s="412">
        <v>2</v>
      </c>
      <c r="P28" s="412" t="s">
        <v>634</v>
      </c>
      <c r="Q28" s="412">
        <v>3</v>
      </c>
      <c r="R28" s="409"/>
      <c r="S28" s="409"/>
      <c r="T28" s="404"/>
      <c r="U28" s="405" t="s">
        <v>635</v>
      </c>
      <c r="V28" s="404"/>
    </row>
    <row r="29" spans="1:22" ht="30.75" customHeight="1" x14ac:dyDescent="0.2">
      <c r="A29" s="801" t="s">
        <v>969</v>
      </c>
      <c r="B29" s="801" t="s">
        <v>638</v>
      </c>
      <c r="C29" s="807" t="s">
        <v>53</v>
      </c>
      <c r="D29" s="803" t="s">
        <v>639</v>
      </c>
      <c r="E29" s="803" t="s">
        <v>526</v>
      </c>
      <c r="F29" s="804">
        <v>1</v>
      </c>
      <c r="G29" s="406" t="s">
        <v>970</v>
      </c>
      <c r="H29" s="409"/>
      <c r="I29" s="409"/>
      <c r="J29" s="409">
        <v>0.1</v>
      </c>
      <c r="K29" s="409"/>
      <c r="L29" s="409"/>
      <c r="M29" s="409"/>
      <c r="N29" s="409"/>
      <c r="O29" s="409"/>
      <c r="P29" s="409"/>
      <c r="Q29" s="409"/>
      <c r="R29" s="409"/>
      <c r="S29" s="409"/>
      <c r="T29" s="404"/>
      <c r="U29" s="812" t="s">
        <v>640</v>
      </c>
      <c r="V29" s="404"/>
    </row>
    <row r="30" spans="1:22" ht="39.75" customHeight="1" x14ac:dyDescent="0.2">
      <c r="A30" s="801"/>
      <c r="B30" s="801"/>
      <c r="C30" s="808"/>
      <c r="D30" s="803"/>
      <c r="E30" s="803"/>
      <c r="F30" s="804"/>
      <c r="G30" s="406" t="s">
        <v>971</v>
      </c>
      <c r="H30" s="409"/>
      <c r="I30" s="409"/>
      <c r="J30" s="409"/>
      <c r="K30" s="409">
        <v>0.1</v>
      </c>
      <c r="L30" s="409">
        <v>0.2</v>
      </c>
      <c r="M30" s="409"/>
      <c r="N30" s="409"/>
      <c r="O30" s="409"/>
      <c r="P30" s="409"/>
      <c r="Q30" s="409"/>
      <c r="R30" s="409"/>
      <c r="S30" s="409"/>
      <c r="T30" s="404"/>
      <c r="U30" s="813"/>
      <c r="V30" s="404"/>
    </row>
    <row r="31" spans="1:22" ht="36.75" customHeight="1" x14ac:dyDescent="0.2">
      <c r="A31" s="801"/>
      <c r="B31" s="801"/>
      <c r="C31" s="808"/>
      <c r="D31" s="803"/>
      <c r="E31" s="803"/>
      <c r="F31" s="804"/>
      <c r="G31" s="406" t="s">
        <v>972</v>
      </c>
      <c r="H31" s="409"/>
      <c r="I31" s="409"/>
      <c r="J31" s="409"/>
      <c r="K31" s="409"/>
      <c r="L31" s="409">
        <v>0.1</v>
      </c>
      <c r="M31" s="409">
        <v>0.1</v>
      </c>
      <c r="N31" s="409">
        <v>0.1</v>
      </c>
      <c r="O31" s="409"/>
      <c r="P31" s="409"/>
      <c r="Q31" s="409"/>
      <c r="R31" s="409"/>
      <c r="S31" s="409"/>
      <c r="T31" s="404"/>
      <c r="U31" s="813"/>
      <c r="V31" s="404"/>
    </row>
    <row r="32" spans="1:22" ht="36.75" customHeight="1" x14ac:dyDescent="0.2">
      <c r="A32" s="801"/>
      <c r="B32" s="801"/>
      <c r="C32" s="808"/>
      <c r="D32" s="803"/>
      <c r="E32" s="803"/>
      <c r="F32" s="803"/>
      <c r="G32" s="406" t="s">
        <v>973</v>
      </c>
      <c r="H32" s="409"/>
      <c r="I32" s="409"/>
      <c r="J32" s="409"/>
      <c r="K32" s="409"/>
      <c r="L32" s="409"/>
      <c r="M32" s="409"/>
      <c r="N32" s="409"/>
      <c r="O32" s="409">
        <v>0.2</v>
      </c>
      <c r="P32" s="409"/>
      <c r="Q32" s="409"/>
      <c r="R32" s="409"/>
      <c r="S32" s="409"/>
      <c r="T32" s="404"/>
      <c r="U32" s="813"/>
      <c r="V32" s="404"/>
    </row>
    <row r="33" spans="1:32" ht="36.75" customHeight="1" x14ac:dyDescent="0.2">
      <c r="A33" s="801"/>
      <c r="B33" s="801"/>
      <c r="C33" s="809"/>
      <c r="D33" s="803"/>
      <c r="E33" s="803" t="s">
        <v>526</v>
      </c>
      <c r="F33" s="803" t="s">
        <v>190</v>
      </c>
      <c r="G33" s="406" t="s">
        <v>974</v>
      </c>
      <c r="H33" s="409"/>
      <c r="I33" s="409"/>
      <c r="J33" s="409"/>
      <c r="K33" s="409"/>
      <c r="L33" s="409"/>
      <c r="M33" s="409"/>
      <c r="N33" s="409"/>
      <c r="O33" s="409"/>
      <c r="P33" s="409">
        <v>0.1</v>
      </c>
      <c r="Q33" s="409"/>
      <c r="R33" s="409"/>
      <c r="S33" s="409"/>
      <c r="T33" s="404"/>
      <c r="U33" s="814"/>
      <c r="V33" s="404"/>
    </row>
    <row r="34" spans="1:32" ht="80.25" customHeight="1" x14ac:dyDescent="0.2">
      <c r="A34" s="406" t="s">
        <v>975</v>
      </c>
      <c r="B34" s="406" t="s">
        <v>641</v>
      </c>
      <c r="C34" s="407" t="s">
        <v>53</v>
      </c>
      <c r="D34" s="407" t="s">
        <v>642</v>
      </c>
      <c r="E34" s="407" t="s">
        <v>526</v>
      </c>
      <c r="F34" s="405">
        <v>1</v>
      </c>
      <c r="G34" s="406" t="s">
        <v>976</v>
      </c>
      <c r="H34" s="409"/>
      <c r="I34" s="409"/>
      <c r="J34" s="409"/>
      <c r="K34" s="409"/>
      <c r="L34" s="409">
        <v>0.1</v>
      </c>
      <c r="M34" s="409">
        <v>0.15</v>
      </c>
      <c r="N34" s="409">
        <v>0.15</v>
      </c>
      <c r="O34" s="409">
        <v>0.2</v>
      </c>
      <c r="P34" s="409">
        <v>0.2</v>
      </c>
      <c r="Q34" s="409">
        <v>0.1</v>
      </c>
      <c r="R34" s="409">
        <v>0.1</v>
      </c>
      <c r="S34" s="409"/>
      <c r="T34" s="404"/>
      <c r="U34" s="405" t="s">
        <v>640</v>
      </c>
      <c r="V34" s="404"/>
    </row>
    <row r="35" spans="1:32" ht="80.25" customHeight="1" x14ac:dyDescent="0.2">
      <c r="A35" s="410" t="s">
        <v>977</v>
      </c>
      <c r="B35" s="406" t="s">
        <v>643</v>
      </c>
      <c r="C35" s="407" t="s">
        <v>53</v>
      </c>
      <c r="D35" s="407" t="s">
        <v>644</v>
      </c>
      <c r="E35" s="407" t="s">
        <v>526</v>
      </c>
      <c r="F35" s="405">
        <v>0.3</v>
      </c>
      <c r="G35" s="406" t="s">
        <v>978</v>
      </c>
      <c r="H35" s="409"/>
      <c r="I35" s="409"/>
      <c r="J35" s="409"/>
      <c r="K35" s="409"/>
      <c r="L35" s="409"/>
      <c r="M35" s="409"/>
      <c r="N35" s="409"/>
      <c r="O35" s="409"/>
      <c r="P35" s="409"/>
      <c r="Q35" s="409">
        <v>0.1</v>
      </c>
      <c r="R35" s="409">
        <v>0.1</v>
      </c>
      <c r="S35" s="409">
        <v>0.1</v>
      </c>
      <c r="T35" s="404"/>
      <c r="U35" s="405" t="s">
        <v>645</v>
      </c>
      <c r="V35" s="404"/>
    </row>
    <row r="36" spans="1:32" ht="53.25" customHeight="1" x14ac:dyDescent="0.2">
      <c r="A36" s="801" t="s">
        <v>979</v>
      </c>
      <c r="B36" s="801" t="s">
        <v>646</v>
      </c>
      <c r="C36" s="807" t="s">
        <v>53</v>
      </c>
      <c r="D36" s="407" t="s">
        <v>647</v>
      </c>
      <c r="E36" s="407" t="s">
        <v>109</v>
      </c>
      <c r="F36" s="418">
        <v>2</v>
      </c>
      <c r="G36" s="406" t="s">
        <v>980</v>
      </c>
      <c r="H36" s="409"/>
      <c r="I36" s="409"/>
      <c r="J36" s="409"/>
      <c r="K36" s="409"/>
      <c r="L36" s="412">
        <v>1</v>
      </c>
      <c r="M36" s="412"/>
      <c r="N36" s="412"/>
      <c r="O36" s="412"/>
      <c r="P36" s="412"/>
      <c r="Q36" s="412">
        <v>1</v>
      </c>
      <c r="R36" s="409"/>
      <c r="S36" s="409"/>
      <c r="T36" s="404"/>
      <c r="U36" s="536" t="s">
        <v>628</v>
      </c>
      <c r="V36" s="404"/>
    </row>
    <row r="37" spans="1:32" ht="63.75" customHeight="1" x14ac:dyDescent="0.2">
      <c r="A37" s="801"/>
      <c r="B37" s="801"/>
      <c r="C37" s="808"/>
      <c r="D37" s="407" t="s">
        <v>648</v>
      </c>
      <c r="E37" s="407" t="s">
        <v>109</v>
      </c>
      <c r="F37" s="418">
        <v>1</v>
      </c>
      <c r="G37" s="406" t="s">
        <v>981</v>
      </c>
      <c r="H37" s="409"/>
      <c r="I37" s="409"/>
      <c r="J37" s="409"/>
      <c r="K37" s="409"/>
      <c r="L37" s="412">
        <v>1</v>
      </c>
      <c r="M37" s="409"/>
      <c r="N37" s="409"/>
      <c r="O37" s="409"/>
      <c r="P37" s="409"/>
      <c r="Q37" s="409"/>
      <c r="R37" s="409"/>
      <c r="S37" s="409"/>
      <c r="T37" s="404"/>
      <c r="U37" s="405" t="s">
        <v>640</v>
      </c>
      <c r="V37" s="404"/>
    </row>
    <row r="38" spans="1:32" ht="64.5" customHeight="1" x14ac:dyDescent="0.2">
      <c r="A38" s="801"/>
      <c r="B38" s="406" t="s">
        <v>649</v>
      </c>
      <c r="C38" s="808"/>
      <c r="D38" s="407" t="s">
        <v>650</v>
      </c>
      <c r="E38" s="407" t="s">
        <v>526</v>
      </c>
      <c r="F38" s="405">
        <v>1</v>
      </c>
      <c r="G38" s="406" t="s">
        <v>982</v>
      </c>
      <c r="H38" s="409"/>
      <c r="I38" s="409"/>
      <c r="J38" s="409">
        <v>0.1</v>
      </c>
      <c r="K38" s="409"/>
      <c r="L38" s="409"/>
      <c r="M38" s="409"/>
      <c r="N38" s="409">
        <v>0.2</v>
      </c>
      <c r="O38" s="409"/>
      <c r="P38" s="409"/>
      <c r="Q38" s="409">
        <v>0.6</v>
      </c>
      <c r="R38" s="409">
        <v>0.1</v>
      </c>
      <c r="S38" s="409"/>
      <c r="T38" s="404"/>
      <c r="U38" s="537" t="s">
        <v>651</v>
      </c>
      <c r="V38" s="404"/>
    </row>
    <row r="39" spans="1:32" ht="56.25" customHeight="1" x14ac:dyDescent="0.2">
      <c r="A39" s="801"/>
      <c r="B39" s="406" t="s">
        <v>1054</v>
      </c>
      <c r="C39" s="808"/>
      <c r="D39" s="406" t="s">
        <v>652</v>
      </c>
      <c r="E39" s="407" t="s">
        <v>526</v>
      </c>
      <c r="F39" s="405">
        <v>1</v>
      </c>
      <c r="G39" s="406" t="s">
        <v>983</v>
      </c>
      <c r="H39" s="409"/>
      <c r="I39" s="409"/>
      <c r="J39" s="409">
        <v>0.1</v>
      </c>
      <c r="K39" s="409">
        <v>0.1</v>
      </c>
      <c r="L39" s="409">
        <v>0.2</v>
      </c>
      <c r="M39" s="409">
        <v>0.3</v>
      </c>
      <c r="N39" s="404">
        <v>0.15</v>
      </c>
      <c r="O39" s="404">
        <v>0.15</v>
      </c>
      <c r="P39" s="404"/>
      <c r="Q39" s="404"/>
      <c r="R39" s="409"/>
      <c r="S39" s="409"/>
      <c r="T39" s="404"/>
      <c r="U39" s="536" t="s">
        <v>628</v>
      </c>
      <c r="V39" s="404"/>
    </row>
    <row r="40" spans="1:32" ht="56.25" customHeight="1" x14ac:dyDescent="0.2">
      <c r="A40" s="801"/>
      <c r="B40" s="406" t="s">
        <v>653</v>
      </c>
      <c r="C40" s="808"/>
      <c r="D40" s="407" t="s">
        <v>654</v>
      </c>
      <c r="E40" s="407" t="s">
        <v>526</v>
      </c>
      <c r="F40" s="405">
        <v>1</v>
      </c>
      <c r="G40" s="406" t="s">
        <v>984</v>
      </c>
      <c r="H40" s="409"/>
      <c r="I40" s="409"/>
      <c r="J40" s="409"/>
      <c r="K40" s="409">
        <v>0.1</v>
      </c>
      <c r="L40" s="409"/>
      <c r="M40" s="409">
        <v>0.3</v>
      </c>
      <c r="N40" s="409">
        <v>0.3</v>
      </c>
      <c r="O40" s="409">
        <v>0.2</v>
      </c>
      <c r="P40" s="409">
        <v>0.1</v>
      </c>
      <c r="Q40" s="409"/>
      <c r="R40" s="409"/>
      <c r="S40" s="409"/>
      <c r="T40" s="417"/>
      <c r="U40" s="538" t="s">
        <v>628</v>
      </c>
      <c r="V40" s="414"/>
    </row>
    <row r="41" spans="1:32" ht="56.25" customHeight="1" x14ac:dyDescent="0.2">
      <c r="A41" s="801"/>
      <c r="B41" s="406" t="s">
        <v>655</v>
      </c>
      <c r="C41" s="809"/>
      <c r="D41" s="407" t="s">
        <v>656</v>
      </c>
      <c r="E41" s="407" t="s">
        <v>526</v>
      </c>
      <c r="F41" s="405">
        <v>1</v>
      </c>
      <c r="G41" s="406" t="s">
        <v>985</v>
      </c>
      <c r="H41" s="409"/>
      <c r="I41" s="416">
        <v>1</v>
      </c>
      <c r="J41" s="416">
        <v>1</v>
      </c>
      <c r="K41" s="416">
        <v>1</v>
      </c>
      <c r="L41" s="416">
        <v>1</v>
      </c>
      <c r="M41" s="416">
        <v>1</v>
      </c>
      <c r="N41" s="416">
        <v>1</v>
      </c>
      <c r="O41" s="416">
        <v>1</v>
      </c>
      <c r="P41" s="416">
        <v>1</v>
      </c>
      <c r="Q41" s="416">
        <v>1</v>
      </c>
      <c r="R41" s="416">
        <v>1</v>
      </c>
      <c r="S41" s="416">
        <v>1</v>
      </c>
      <c r="T41" s="415"/>
      <c r="U41" s="538"/>
      <c r="V41" s="414"/>
    </row>
    <row r="42" spans="1:32" ht="56.25" customHeight="1" x14ac:dyDescent="0.2">
      <c r="A42" s="413" t="s">
        <v>986</v>
      </c>
      <c r="B42" s="406" t="s">
        <v>657</v>
      </c>
      <c r="C42" s="407" t="s">
        <v>53</v>
      </c>
      <c r="D42" s="406" t="s">
        <v>658</v>
      </c>
      <c r="E42" s="407" t="s">
        <v>24</v>
      </c>
      <c r="F42" s="407">
        <v>5</v>
      </c>
      <c r="G42" s="406" t="s">
        <v>987</v>
      </c>
      <c r="H42" s="412"/>
      <c r="I42" s="412"/>
      <c r="J42" s="412">
        <v>1</v>
      </c>
      <c r="K42" s="412"/>
      <c r="L42" s="412"/>
      <c r="M42" s="412">
        <v>1</v>
      </c>
      <c r="N42" s="412"/>
      <c r="O42" s="412"/>
      <c r="P42" s="412">
        <v>2</v>
      </c>
      <c r="Q42" s="412">
        <v>1</v>
      </c>
      <c r="R42" s="412"/>
      <c r="S42" s="412"/>
      <c r="T42" s="411"/>
      <c r="U42" s="405" t="s">
        <v>659</v>
      </c>
      <c r="V42" s="404"/>
    </row>
    <row r="43" spans="1:32" s="124" customFormat="1" ht="96" customHeight="1" x14ac:dyDescent="0.25">
      <c r="A43" s="410" t="s">
        <v>988</v>
      </c>
      <c r="B43" s="406" t="s">
        <v>660</v>
      </c>
      <c r="C43" s="407" t="s">
        <v>53</v>
      </c>
      <c r="D43" s="406" t="s">
        <v>661</v>
      </c>
      <c r="E43" s="407" t="s">
        <v>526</v>
      </c>
      <c r="F43" s="405">
        <v>1</v>
      </c>
      <c r="G43" s="406" t="s">
        <v>989</v>
      </c>
      <c r="H43" s="409"/>
      <c r="I43" s="409"/>
      <c r="J43" s="409">
        <v>0.1</v>
      </c>
      <c r="K43" s="409">
        <v>0.3</v>
      </c>
      <c r="L43" s="409">
        <v>0.3</v>
      </c>
      <c r="M43" s="409">
        <v>0.3</v>
      </c>
      <c r="N43" s="409"/>
      <c r="O43" s="409"/>
      <c r="P43" s="409"/>
      <c r="Q43" s="409"/>
      <c r="R43" s="409"/>
      <c r="S43" s="409"/>
      <c r="T43" s="404"/>
      <c r="U43" s="405" t="s">
        <v>662</v>
      </c>
      <c r="V43" s="404"/>
      <c r="W43" s="400"/>
      <c r="X43" s="539"/>
      <c r="Y43" s="539"/>
      <c r="Z43" s="539"/>
      <c r="AA43" s="539"/>
      <c r="AB43" s="539"/>
      <c r="AC43" s="539"/>
      <c r="AD43" s="539"/>
      <c r="AE43" s="540"/>
      <c r="AF43" s="541"/>
    </row>
    <row r="44" spans="1:32" ht="45.75" customHeight="1" x14ac:dyDescent="0.2">
      <c r="A44" s="800" t="s">
        <v>990</v>
      </c>
      <c r="B44" s="802" t="s">
        <v>663</v>
      </c>
      <c r="C44" s="824" t="s">
        <v>53</v>
      </c>
      <c r="D44" s="800" t="s">
        <v>661</v>
      </c>
      <c r="E44" s="803" t="s">
        <v>526</v>
      </c>
      <c r="F44" s="804">
        <v>1</v>
      </c>
      <c r="G44" s="406" t="s">
        <v>991</v>
      </c>
      <c r="H44" s="409"/>
      <c r="I44" s="409"/>
      <c r="J44" s="409"/>
      <c r="K44" s="409">
        <v>0.05</v>
      </c>
      <c r="L44" s="409"/>
      <c r="M44" s="409"/>
      <c r="N44" s="409"/>
      <c r="O44" s="409"/>
      <c r="P44" s="409"/>
      <c r="Q44" s="409"/>
      <c r="R44" s="409"/>
      <c r="S44" s="409"/>
      <c r="T44" s="404"/>
      <c r="U44" s="815" t="s">
        <v>635</v>
      </c>
      <c r="V44" s="404"/>
    </row>
    <row r="45" spans="1:32" ht="33.75" customHeight="1" x14ac:dyDescent="0.2">
      <c r="A45" s="800"/>
      <c r="B45" s="802"/>
      <c r="C45" s="825"/>
      <c r="D45" s="800"/>
      <c r="E45" s="803"/>
      <c r="F45" s="804"/>
      <c r="G45" s="406" t="s">
        <v>992</v>
      </c>
      <c r="H45" s="409"/>
      <c r="I45" s="409"/>
      <c r="J45" s="409"/>
      <c r="K45" s="409"/>
      <c r="L45" s="409">
        <v>0.1</v>
      </c>
      <c r="M45" s="409">
        <v>0.1</v>
      </c>
      <c r="N45" s="409">
        <v>0.1</v>
      </c>
      <c r="O45" s="409">
        <v>0.1</v>
      </c>
      <c r="P45" s="409">
        <v>0.1</v>
      </c>
      <c r="Q45" s="409">
        <v>0.2</v>
      </c>
      <c r="R45" s="409">
        <v>0.2</v>
      </c>
      <c r="S45" s="409"/>
      <c r="T45" s="404"/>
      <c r="U45" s="816"/>
      <c r="V45" s="404"/>
    </row>
    <row r="46" spans="1:32" ht="28.5" customHeight="1" x14ac:dyDescent="0.2">
      <c r="A46" s="800"/>
      <c r="B46" s="802"/>
      <c r="C46" s="826"/>
      <c r="D46" s="800"/>
      <c r="E46" s="803"/>
      <c r="F46" s="804"/>
      <c r="G46" s="406" t="s">
        <v>993</v>
      </c>
      <c r="H46" s="409"/>
      <c r="I46" s="409"/>
      <c r="J46" s="409"/>
      <c r="K46" s="409"/>
      <c r="L46" s="409"/>
      <c r="M46" s="409"/>
      <c r="N46" s="409"/>
      <c r="O46" s="409"/>
      <c r="P46" s="409"/>
      <c r="Q46" s="409"/>
      <c r="R46" s="409"/>
      <c r="S46" s="409">
        <v>0.05</v>
      </c>
      <c r="T46" s="404"/>
      <c r="U46" s="817"/>
      <c r="V46" s="404"/>
    </row>
    <row r="47" spans="1:32" s="124" customFormat="1" ht="66" customHeight="1" x14ac:dyDescent="0.25">
      <c r="A47" s="801" t="s">
        <v>994</v>
      </c>
      <c r="B47" s="801" t="s">
        <v>664</v>
      </c>
      <c r="C47" s="807" t="s">
        <v>53</v>
      </c>
      <c r="D47" s="801" t="s">
        <v>665</v>
      </c>
      <c r="E47" s="803" t="s">
        <v>526</v>
      </c>
      <c r="F47" s="804">
        <v>1</v>
      </c>
      <c r="G47" s="406" t="s">
        <v>995</v>
      </c>
      <c r="H47" s="409"/>
      <c r="I47" s="409"/>
      <c r="J47" s="404">
        <v>0.1</v>
      </c>
      <c r="K47" s="404"/>
      <c r="L47" s="404"/>
      <c r="M47" s="404"/>
      <c r="N47" s="404"/>
      <c r="O47" s="404"/>
      <c r="P47" s="404"/>
      <c r="Q47" s="404"/>
      <c r="R47" s="404"/>
      <c r="S47" s="404"/>
      <c r="T47" s="404"/>
      <c r="U47" s="812" t="s">
        <v>666</v>
      </c>
      <c r="V47" s="404"/>
      <c r="W47" s="539"/>
      <c r="X47" s="539"/>
      <c r="Y47" s="539"/>
      <c r="Z47" s="539"/>
      <c r="AA47" s="539"/>
      <c r="AB47" s="539"/>
      <c r="AC47" s="540"/>
      <c r="AD47" s="541"/>
    </row>
    <row r="48" spans="1:32" s="124" customFormat="1" ht="32.25" customHeight="1" x14ac:dyDescent="0.25">
      <c r="A48" s="801"/>
      <c r="B48" s="801"/>
      <c r="C48" s="808"/>
      <c r="D48" s="801"/>
      <c r="E48" s="803"/>
      <c r="F48" s="804"/>
      <c r="G48" s="406" t="s">
        <v>996</v>
      </c>
      <c r="H48" s="409"/>
      <c r="I48" s="409"/>
      <c r="J48" s="404"/>
      <c r="K48" s="404">
        <v>0.2</v>
      </c>
      <c r="L48" s="404"/>
      <c r="M48" s="404"/>
      <c r="N48" s="404"/>
      <c r="O48" s="404"/>
      <c r="P48" s="404"/>
      <c r="Q48" s="404"/>
      <c r="R48" s="404"/>
      <c r="S48" s="404"/>
      <c r="T48" s="404"/>
      <c r="U48" s="818"/>
      <c r="V48" s="404"/>
      <c r="W48" s="539"/>
      <c r="X48" s="539"/>
      <c r="Y48" s="539"/>
      <c r="Z48" s="539"/>
      <c r="AA48" s="539"/>
      <c r="AB48" s="539"/>
      <c r="AC48" s="540"/>
      <c r="AD48" s="541"/>
    </row>
    <row r="49" spans="1:30" s="124" customFormat="1" ht="45.75" customHeight="1" x14ac:dyDescent="0.25">
      <c r="A49" s="801"/>
      <c r="B49" s="801"/>
      <c r="C49" s="808"/>
      <c r="D49" s="801"/>
      <c r="E49" s="803"/>
      <c r="F49" s="804"/>
      <c r="G49" s="406" t="s">
        <v>997</v>
      </c>
      <c r="H49" s="409"/>
      <c r="I49" s="409"/>
      <c r="J49" s="404"/>
      <c r="K49" s="404"/>
      <c r="L49" s="404">
        <v>0.2</v>
      </c>
      <c r="M49" s="404">
        <v>0.2</v>
      </c>
      <c r="N49" s="404">
        <v>0.1</v>
      </c>
      <c r="O49" s="404"/>
      <c r="P49" s="404"/>
      <c r="Q49" s="404"/>
      <c r="R49" s="404"/>
      <c r="S49" s="404"/>
      <c r="T49" s="404"/>
      <c r="U49" s="818"/>
      <c r="V49" s="404"/>
      <c r="W49" s="539"/>
      <c r="X49" s="539"/>
      <c r="Y49" s="539"/>
      <c r="Z49" s="539"/>
      <c r="AA49" s="539"/>
      <c r="AB49" s="539"/>
      <c r="AC49" s="540"/>
      <c r="AD49" s="541"/>
    </row>
    <row r="50" spans="1:30" ht="69" customHeight="1" x14ac:dyDescent="0.2">
      <c r="A50" s="801"/>
      <c r="B50" s="801"/>
      <c r="C50" s="809"/>
      <c r="D50" s="801"/>
      <c r="E50" s="803"/>
      <c r="F50" s="804"/>
      <c r="G50" s="406" t="s">
        <v>998</v>
      </c>
      <c r="H50" s="409"/>
      <c r="I50" s="409"/>
      <c r="J50" s="404"/>
      <c r="K50" s="404"/>
      <c r="L50" s="404"/>
      <c r="M50" s="404"/>
      <c r="N50" s="404"/>
      <c r="O50" s="404">
        <v>0.2</v>
      </c>
      <c r="P50" s="404"/>
      <c r="Q50" s="404"/>
      <c r="R50" s="404"/>
      <c r="S50" s="404"/>
      <c r="T50" s="404"/>
      <c r="U50" s="819"/>
      <c r="V50" s="404"/>
    </row>
    <row r="51" spans="1:30" ht="41.25" customHeight="1" x14ac:dyDescent="0.2">
      <c r="A51" s="801" t="s">
        <v>999</v>
      </c>
      <c r="B51" s="801" t="s">
        <v>667</v>
      </c>
      <c r="C51" s="807" t="s">
        <v>53</v>
      </c>
      <c r="D51" s="803" t="s">
        <v>668</v>
      </c>
      <c r="E51" s="803" t="s">
        <v>526</v>
      </c>
      <c r="F51" s="806">
        <v>1</v>
      </c>
      <c r="G51" s="406" t="s">
        <v>1000</v>
      </c>
      <c r="H51" s="409"/>
      <c r="I51" s="409"/>
      <c r="J51" s="404"/>
      <c r="K51" s="404">
        <v>0.1</v>
      </c>
      <c r="L51" s="404"/>
      <c r="M51" s="404"/>
      <c r="N51" s="404"/>
      <c r="O51" s="404"/>
      <c r="P51" s="404"/>
      <c r="Q51" s="404"/>
      <c r="R51" s="404"/>
      <c r="S51" s="404"/>
      <c r="T51" s="404"/>
      <c r="U51" s="812" t="s">
        <v>666</v>
      </c>
      <c r="V51" s="404"/>
    </row>
    <row r="52" spans="1:30" ht="32.25" customHeight="1" x14ac:dyDescent="0.2">
      <c r="A52" s="805"/>
      <c r="B52" s="801"/>
      <c r="C52" s="808"/>
      <c r="D52" s="803"/>
      <c r="E52" s="803"/>
      <c r="F52" s="806"/>
      <c r="G52" s="406" t="s">
        <v>1001</v>
      </c>
      <c r="H52" s="404"/>
      <c r="I52" s="404"/>
      <c r="J52" s="404"/>
      <c r="K52" s="404"/>
      <c r="L52" s="404">
        <v>0.2</v>
      </c>
      <c r="M52" s="404">
        <v>0.2</v>
      </c>
      <c r="N52" s="404">
        <v>0.2</v>
      </c>
      <c r="O52" s="404"/>
      <c r="P52" s="404"/>
      <c r="Q52" s="404"/>
      <c r="R52" s="404"/>
      <c r="S52" s="404"/>
      <c r="T52" s="404"/>
      <c r="U52" s="813"/>
      <c r="V52" s="404"/>
    </row>
    <row r="53" spans="1:30" ht="47.25" customHeight="1" x14ac:dyDescent="0.2">
      <c r="A53" s="805"/>
      <c r="B53" s="801"/>
      <c r="C53" s="808"/>
      <c r="D53" s="803"/>
      <c r="E53" s="803"/>
      <c r="F53" s="806"/>
      <c r="G53" s="406" t="s">
        <v>1002</v>
      </c>
      <c r="H53" s="404"/>
      <c r="I53" s="404"/>
      <c r="J53" s="404"/>
      <c r="K53" s="404"/>
      <c r="L53" s="404"/>
      <c r="M53" s="404"/>
      <c r="N53" s="404"/>
      <c r="O53" s="404">
        <v>0.2</v>
      </c>
      <c r="P53" s="404"/>
      <c r="Q53" s="404"/>
      <c r="R53" s="404"/>
      <c r="S53" s="404"/>
      <c r="T53" s="404"/>
      <c r="U53" s="813"/>
      <c r="V53" s="404"/>
    </row>
    <row r="54" spans="1:30" ht="45.75" customHeight="1" x14ac:dyDescent="0.2">
      <c r="A54" s="805"/>
      <c r="B54" s="801"/>
      <c r="C54" s="809"/>
      <c r="D54" s="803"/>
      <c r="E54" s="803"/>
      <c r="F54" s="806"/>
      <c r="G54" s="406" t="s">
        <v>1003</v>
      </c>
      <c r="H54" s="404"/>
      <c r="I54" s="404"/>
      <c r="J54" s="404"/>
      <c r="K54" s="404"/>
      <c r="L54" s="404"/>
      <c r="M54" s="404"/>
      <c r="N54" s="404"/>
      <c r="O54" s="404"/>
      <c r="P54" s="404">
        <v>0.1</v>
      </c>
      <c r="Q54" s="404"/>
      <c r="R54" s="404"/>
      <c r="S54" s="404"/>
      <c r="T54" s="404"/>
      <c r="U54" s="814"/>
      <c r="V54" s="404"/>
    </row>
    <row r="55" spans="1:30" ht="64.5" customHeight="1" x14ac:dyDescent="0.2">
      <c r="A55" s="406" t="s">
        <v>1004</v>
      </c>
      <c r="B55" s="406" t="s">
        <v>669</v>
      </c>
      <c r="C55" s="407" t="s">
        <v>53</v>
      </c>
      <c r="D55" s="406" t="s">
        <v>670</v>
      </c>
      <c r="E55" s="407" t="s">
        <v>526</v>
      </c>
      <c r="F55" s="405">
        <v>1</v>
      </c>
      <c r="G55" s="406" t="s">
        <v>1005</v>
      </c>
      <c r="H55" s="404"/>
      <c r="I55" s="404"/>
      <c r="J55" s="404"/>
      <c r="K55" s="404"/>
      <c r="L55" s="404">
        <v>0.1</v>
      </c>
      <c r="M55" s="404">
        <v>0.2</v>
      </c>
      <c r="N55" s="404">
        <v>0.5</v>
      </c>
      <c r="O55" s="404">
        <v>0.1</v>
      </c>
      <c r="P55" s="404">
        <v>0.1</v>
      </c>
      <c r="Q55" s="404"/>
      <c r="R55" s="404"/>
      <c r="S55" s="404"/>
      <c r="T55" s="404"/>
      <c r="U55" s="405" t="s">
        <v>671</v>
      </c>
      <c r="V55" s="404"/>
    </row>
    <row r="56" spans="1:30" s="45" customFormat="1" ht="60.75" customHeight="1" x14ac:dyDescent="0.25">
      <c r="A56" s="66" t="s">
        <v>127</v>
      </c>
      <c r="B56" s="66" t="s">
        <v>128</v>
      </c>
      <c r="C56" s="407" t="s">
        <v>53</v>
      </c>
      <c r="D56" s="88" t="s">
        <v>129</v>
      </c>
      <c r="E56" s="67" t="s">
        <v>130</v>
      </c>
      <c r="F56" s="305">
        <v>1</v>
      </c>
      <c r="G56" s="66" t="s">
        <v>131</v>
      </c>
      <c r="H56" s="67"/>
      <c r="I56" s="101"/>
      <c r="J56" s="101"/>
      <c r="K56" s="334">
        <v>0.5</v>
      </c>
      <c r="L56" s="334">
        <v>0.5</v>
      </c>
      <c r="M56" s="101"/>
      <c r="N56" s="101"/>
      <c r="O56" s="101"/>
      <c r="P56" s="67"/>
      <c r="Q56" s="67"/>
      <c r="R56" s="67"/>
      <c r="S56" s="305"/>
      <c r="T56" s="69"/>
      <c r="U56" s="224" t="s">
        <v>570</v>
      </c>
      <c r="V56" s="101"/>
      <c r="W56" s="124"/>
      <c r="X56" s="124"/>
    </row>
    <row r="57" spans="1:30" x14ac:dyDescent="0.2">
      <c r="A57" s="422"/>
      <c r="B57" s="422"/>
      <c r="C57" s="422"/>
      <c r="D57" s="422"/>
      <c r="E57" s="422"/>
      <c r="F57" s="422"/>
      <c r="G57" s="422"/>
      <c r="H57" s="422"/>
      <c r="I57" s="422"/>
      <c r="J57" s="422"/>
      <c r="K57" s="422"/>
      <c r="L57" s="422"/>
      <c r="M57" s="422"/>
      <c r="N57" s="422"/>
      <c r="O57" s="422"/>
      <c r="P57" s="422"/>
      <c r="Q57" s="422"/>
      <c r="R57" s="422"/>
      <c r="S57" s="422"/>
      <c r="T57" s="423"/>
      <c r="U57" s="422"/>
      <c r="V57" s="422"/>
    </row>
    <row r="60" spans="1:30" x14ac:dyDescent="0.2">
      <c r="F60" s="403"/>
      <c r="H60" s="402"/>
      <c r="I60" s="401"/>
      <c r="T60" s="395"/>
      <c r="U60" s="399"/>
      <c r="V60" s="398"/>
      <c r="W60" s="395"/>
      <c r="X60" s="425"/>
      <c r="Y60" s="425"/>
      <c r="Z60" s="425"/>
      <c r="AA60" s="425"/>
      <c r="AB60" s="425"/>
      <c r="AC60" s="425"/>
    </row>
    <row r="61" spans="1:30" x14ac:dyDescent="0.2">
      <c r="B61" s="397"/>
      <c r="C61" s="396"/>
      <c r="D61" s="397"/>
      <c r="E61" s="397"/>
      <c r="F61" s="53"/>
      <c r="G61" s="53"/>
      <c r="H61" s="53"/>
      <c r="I61" s="762"/>
      <c r="J61" s="762"/>
      <c r="K61" s="762"/>
      <c r="L61" s="762"/>
      <c r="M61" s="762"/>
      <c r="N61" s="53"/>
      <c r="O61" s="53"/>
      <c r="P61" s="45"/>
      <c r="Q61" s="45"/>
      <c r="R61" s="627"/>
      <c r="S61" s="627"/>
      <c r="T61" s="627"/>
      <c r="V61" s="395"/>
      <c r="W61" s="395"/>
      <c r="X61" s="425"/>
      <c r="Y61" s="425"/>
      <c r="Z61" s="425"/>
      <c r="AA61" s="425"/>
      <c r="AB61" s="425"/>
      <c r="AC61" s="425"/>
    </row>
    <row r="62" spans="1:30" ht="15.75" x14ac:dyDescent="0.25">
      <c r="B62" s="640" t="s">
        <v>672</v>
      </c>
      <c r="C62" s="640"/>
      <c r="D62" s="640"/>
      <c r="E62" s="640"/>
      <c r="F62" s="53"/>
      <c r="G62" s="53"/>
      <c r="H62" s="55"/>
      <c r="I62" s="628" t="s">
        <v>133</v>
      </c>
      <c r="J62" s="628"/>
      <c r="K62" s="628"/>
      <c r="L62" s="628"/>
      <c r="M62" s="628"/>
      <c r="N62" s="63"/>
      <c r="O62" s="63"/>
      <c r="P62" s="45"/>
      <c r="Q62" s="45"/>
      <c r="R62" s="650" t="s">
        <v>134</v>
      </c>
      <c r="S62" s="650"/>
      <c r="T62" s="650"/>
      <c r="V62" s="395"/>
      <c r="W62" s="393"/>
      <c r="X62" s="425"/>
      <c r="Y62" s="425"/>
      <c r="Z62" s="425"/>
      <c r="AA62" s="425"/>
      <c r="AB62" s="425"/>
      <c r="AC62" s="425"/>
    </row>
    <row r="63" spans="1:30" ht="15.75" x14ac:dyDescent="0.2">
      <c r="B63" s="613" t="s">
        <v>673</v>
      </c>
      <c r="C63" s="613"/>
      <c r="D63" s="613"/>
      <c r="E63" s="613"/>
      <c r="F63" s="53"/>
      <c r="G63" s="53"/>
      <c r="H63" s="55"/>
      <c r="I63" s="626" t="s">
        <v>136</v>
      </c>
      <c r="J63" s="626"/>
      <c r="K63" s="626"/>
      <c r="L63" s="626"/>
      <c r="M63" s="626"/>
      <c r="N63" s="45"/>
      <c r="O63" s="45"/>
      <c r="P63" s="45"/>
      <c r="Q63" s="45"/>
      <c r="R63" s="647" t="s">
        <v>137</v>
      </c>
      <c r="S63" s="647"/>
      <c r="T63" s="647"/>
      <c r="V63" s="393"/>
      <c r="W63" s="393"/>
      <c r="X63" s="425"/>
      <c r="Y63" s="425"/>
      <c r="Z63" s="425"/>
      <c r="AA63" s="425"/>
      <c r="AB63" s="425"/>
      <c r="AC63" s="425"/>
    </row>
  </sheetData>
  <mergeCells count="66">
    <mergeCell ref="A20:A21"/>
    <mergeCell ref="B20:B21"/>
    <mergeCell ref="D20:D21"/>
    <mergeCell ref="E20:F20"/>
    <mergeCell ref="A36:A41"/>
    <mergeCell ref="F29:F33"/>
    <mergeCell ref="A22:A25"/>
    <mergeCell ref="B22:B25"/>
    <mergeCell ref="D22:D25"/>
    <mergeCell ref="E22:E25"/>
    <mergeCell ref="F22:F25"/>
    <mergeCell ref="B29:B33"/>
    <mergeCell ref="D29:D33"/>
    <mergeCell ref="E29:E33"/>
    <mergeCell ref="A27:A28"/>
    <mergeCell ref="A29:A33"/>
    <mergeCell ref="U20:U21"/>
    <mergeCell ref="B63:E63"/>
    <mergeCell ref="I63:M63"/>
    <mergeCell ref="R63:T63"/>
    <mergeCell ref="G20:G21"/>
    <mergeCell ref="C44:C46"/>
    <mergeCell ref="C47:C50"/>
    <mergeCell ref="C51:C54"/>
    <mergeCell ref="H20:J20"/>
    <mergeCell ref="K20:M20"/>
    <mergeCell ref="N20:P20"/>
    <mergeCell ref="Q20:S20"/>
    <mergeCell ref="T20:T21"/>
    <mergeCell ref="A12:V12"/>
    <mergeCell ref="A13:V13"/>
    <mergeCell ref="B16:V16"/>
    <mergeCell ref="B17:V17"/>
    <mergeCell ref="B18:V18"/>
    <mergeCell ref="V20:V21"/>
    <mergeCell ref="D47:D50"/>
    <mergeCell ref="E47:E50"/>
    <mergeCell ref="F47:F50"/>
    <mergeCell ref="B62:E62"/>
    <mergeCell ref="I62:M62"/>
    <mergeCell ref="R62:T62"/>
    <mergeCell ref="U22:U25"/>
    <mergeCell ref="U29:U33"/>
    <mergeCell ref="U44:U46"/>
    <mergeCell ref="U47:U50"/>
    <mergeCell ref="U51:U54"/>
    <mergeCell ref="C20:C21"/>
    <mergeCell ref="C22:C25"/>
    <mergeCell ref="C27:C28"/>
    <mergeCell ref="C29:C33"/>
    <mergeCell ref="A44:A46"/>
    <mergeCell ref="B36:B37"/>
    <mergeCell ref="A47:A50"/>
    <mergeCell ref="B47:B50"/>
    <mergeCell ref="R61:T61"/>
    <mergeCell ref="I61:M61"/>
    <mergeCell ref="B44:B46"/>
    <mergeCell ref="D44:D46"/>
    <mergeCell ref="E44:E46"/>
    <mergeCell ref="F44:F46"/>
    <mergeCell ref="A51:A54"/>
    <mergeCell ref="B51:B54"/>
    <mergeCell ref="D51:D54"/>
    <mergeCell ref="E51:E54"/>
    <mergeCell ref="F51:F54"/>
    <mergeCell ref="C36:C41"/>
  </mergeCells>
  <pageMargins left="0.23622047244094491" right="0.23622047244094491" top="0.39370078740157483" bottom="0.39370078740157483" header="0.31496062992125984" footer="0.31496062992125984"/>
  <pageSetup paperSize="14" scale="24" fitToHeight="0" orientation="landscape" r:id="rId1"/>
  <headerFooter>
    <oddFooter>&amp;CPágina &amp;P de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01E2-29FA-406C-8D1C-3FDC055D0972}">
  <sheetPr>
    <pageSetUpPr fitToPage="1"/>
  </sheetPr>
  <dimension ref="A15:JG54"/>
  <sheetViews>
    <sheetView showGridLines="0" topLeftCell="A26" zoomScale="55" zoomScaleNormal="55" workbookViewId="0">
      <selection activeCell="B37" sqref="B37"/>
    </sheetView>
  </sheetViews>
  <sheetFormatPr defaultColWidth="11.42578125" defaultRowHeight="15" x14ac:dyDescent="0.2"/>
  <cols>
    <col min="1" max="1" width="44" style="400" customWidth="1"/>
    <col min="2" max="2" width="48.42578125" style="400" customWidth="1"/>
    <col min="3" max="3" width="23.42578125" style="400" customWidth="1"/>
    <col min="4" max="4" width="39.7109375" style="400" customWidth="1"/>
    <col min="5" max="5" width="16" style="426" customWidth="1"/>
    <col min="6" max="6" width="15" style="400" customWidth="1"/>
    <col min="7" max="7" width="15.28515625" style="402" customWidth="1"/>
    <col min="8" max="8" width="19.28515625" style="401" customWidth="1"/>
    <col min="9" max="9" width="14.7109375" style="400" customWidth="1"/>
    <col min="10" max="10" width="18" style="400" bestFit="1" customWidth="1"/>
    <col min="11" max="13" width="13" style="400" customWidth="1"/>
    <col min="14" max="14" width="12.85546875" style="400" customWidth="1"/>
    <col min="15" max="15" width="21.42578125" style="400" customWidth="1"/>
    <col min="16" max="17" width="18" style="400" customWidth="1"/>
    <col min="18" max="18" width="15.7109375" style="400" customWidth="1"/>
    <col min="19" max="19" width="19.42578125" style="400" customWidth="1"/>
    <col min="20" max="20" width="22.42578125" style="400" customWidth="1"/>
    <col min="21" max="21" width="27.5703125" style="400" customWidth="1"/>
    <col min="22" max="22" width="43" style="395" customWidth="1"/>
    <col min="23" max="23" width="5" style="425" customWidth="1"/>
    <col min="24" max="24" width="18.28515625" style="425" customWidth="1"/>
    <col min="25" max="25" width="15.140625" style="425" customWidth="1"/>
    <col min="26" max="26" width="15.42578125" style="425" customWidth="1"/>
    <col min="27" max="28" width="11.42578125" style="425"/>
    <col min="29" max="16384" width="11.42578125" style="400"/>
  </cols>
  <sheetData>
    <row r="15" spans="1:267" s="425" customFormat="1" ht="19.5" x14ac:dyDescent="0.25">
      <c r="A15" s="820" t="s">
        <v>2</v>
      </c>
      <c r="B15" s="820"/>
      <c r="C15" s="820"/>
      <c r="D15" s="820"/>
      <c r="E15" s="820"/>
      <c r="F15" s="820"/>
      <c r="G15" s="820"/>
      <c r="H15" s="820"/>
      <c r="I15" s="820"/>
      <c r="J15" s="820"/>
      <c r="K15" s="820"/>
      <c r="L15" s="820"/>
      <c r="M15" s="820"/>
      <c r="N15" s="820"/>
      <c r="O15" s="820"/>
      <c r="P15" s="820"/>
      <c r="Q15" s="820"/>
      <c r="R15" s="820"/>
      <c r="S15" s="820"/>
      <c r="T15" s="820"/>
      <c r="U15" s="820"/>
      <c r="V15" s="820"/>
      <c r="AC15" s="400"/>
      <c r="AD15" s="400"/>
      <c r="AE15" s="400"/>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c r="BT15" s="400"/>
      <c r="BU15" s="400"/>
      <c r="BV15" s="400"/>
      <c r="BW15" s="400"/>
      <c r="BX15" s="400"/>
      <c r="BY15" s="400"/>
      <c r="BZ15" s="400"/>
      <c r="CA15" s="400"/>
      <c r="CB15" s="400"/>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c r="FA15" s="400"/>
      <c r="FB15" s="400"/>
      <c r="FC15" s="400"/>
      <c r="FD15" s="400"/>
      <c r="FE15" s="400"/>
      <c r="FF15" s="400"/>
      <c r="FG15" s="400"/>
      <c r="FH15" s="400"/>
      <c r="FI15" s="400"/>
      <c r="FJ15" s="400"/>
      <c r="FK15" s="400"/>
      <c r="FL15" s="400"/>
      <c r="FM15" s="400"/>
      <c r="FN15" s="400"/>
      <c r="FO15" s="400"/>
      <c r="FP15" s="400"/>
      <c r="FQ15" s="400"/>
      <c r="FR15" s="400"/>
      <c r="FS15" s="400"/>
      <c r="FT15" s="400"/>
      <c r="FU15" s="400"/>
      <c r="FV15" s="400"/>
      <c r="FW15" s="400"/>
      <c r="FX15" s="400"/>
      <c r="FY15" s="400"/>
      <c r="FZ15" s="400"/>
      <c r="GA15" s="400"/>
      <c r="GB15" s="400"/>
      <c r="GC15" s="400"/>
      <c r="GD15" s="400"/>
      <c r="GE15" s="400"/>
      <c r="GF15" s="400"/>
      <c r="GG15" s="400"/>
      <c r="GH15" s="400"/>
      <c r="GI15" s="400"/>
      <c r="GJ15" s="400"/>
      <c r="GK15" s="400"/>
      <c r="GL15" s="400"/>
      <c r="GM15" s="400"/>
      <c r="GN15" s="400"/>
      <c r="GO15" s="400"/>
      <c r="GP15" s="400"/>
      <c r="GQ15" s="400"/>
      <c r="GR15" s="400"/>
      <c r="GS15" s="400"/>
      <c r="GT15" s="400"/>
      <c r="GU15" s="400"/>
      <c r="GV15" s="400"/>
      <c r="GW15" s="400"/>
      <c r="GX15" s="400"/>
      <c r="GY15" s="400"/>
      <c r="GZ15" s="400"/>
      <c r="HA15" s="400"/>
      <c r="HB15" s="400"/>
      <c r="HC15" s="400"/>
      <c r="HD15" s="400"/>
      <c r="HE15" s="400"/>
      <c r="HF15" s="400"/>
      <c r="HG15" s="400"/>
      <c r="HH15" s="400"/>
      <c r="HI15" s="400"/>
      <c r="HJ15" s="400"/>
      <c r="HK15" s="400"/>
      <c r="HL15" s="400"/>
      <c r="HM15" s="400"/>
      <c r="HN15" s="400"/>
      <c r="HO15" s="400"/>
      <c r="HP15" s="400"/>
      <c r="HQ15" s="400"/>
      <c r="HR15" s="400"/>
      <c r="HS15" s="400"/>
      <c r="HT15" s="400"/>
      <c r="HU15" s="400"/>
      <c r="HV15" s="400"/>
      <c r="HW15" s="400"/>
      <c r="HX15" s="400"/>
      <c r="HY15" s="400"/>
      <c r="HZ15" s="400"/>
      <c r="IA15" s="400"/>
      <c r="IB15" s="400"/>
      <c r="IC15" s="400"/>
      <c r="ID15" s="400"/>
      <c r="IE15" s="400"/>
      <c r="IF15" s="400"/>
      <c r="IG15" s="400"/>
      <c r="IH15" s="400"/>
      <c r="II15" s="400"/>
      <c r="IJ15" s="400"/>
      <c r="IK15" s="400"/>
      <c r="IL15" s="400"/>
      <c r="IM15" s="400"/>
      <c r="IN15" s="400"/>
      <c r="IO15" s="400"/>
      <c r="IP15" s="400"/>
      <c r="IQ15" s="400"/>
      <c r="IR15" s="400"/>
      <c r="IS15" s="400"/>
      <c r="IT15" s="400"/>
      <c r="IU15" s="400"/>
      <c r="IV15" s="400"/>
      <c r="IW15" s="400"/>
      <c r="IX15" s="400"/>
      <c r="IY15" s="400"/>
      <c r="IZ15" s="400"/>
      <c r="JA15" s="400"/>
      <c r="JB15" s="400"/>
      <c r="JC15" s="400"/>
      <c r="JD15" s="400"/>
      <c r="JE15" s="400"/>
      <c r="JF15" s="400"/>
      <c r="JG15" s="400"/>
    </row>
    <row r="16" spans="1:267" s="425" customFormat="1" ht="19.5" x14ac:dyDescent="0.25">
      <c r="A16" s="820" t="s">
        <v>194</v>
      </c>
      <c r="B16" s="820"/>
      <c r="C16" s="820"/>
      <c r="D16" s="820"/>
      <c r="E16" s="820"/>
      <c r="F16" s="820"/>
      <c r="G16" s="820"/>
      <c r="H16" s="820"/>
      <c r="I16" s="820"/>
      <c r="J16" s="820"/>
      <c r="K16" s="820"/>
      <c r="L16" s="820"/>
      <c r="M16" s="820"/>
      <c r="N16" s="820"/>
      <c r="O16" s="820"/>
      <c r="P16" s="820"/>
      <c r="Q16" s="820"/>
      <c r="R16" s="820"/>
      <c r="S16" s="820"/>
      <c r="T16" s="820"/>
      <c r="U16" s="820"/>
      <c r="V16" s="82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400"/>
      <c r="CO16" s="400"/>
      <c r="CP16" s="400"/>
      <c r="CQ16" s="400"/>
      <c r="CR16" s="400"/>
      <c r="CS16" s="400"/>
      <c r="CT16" s="400"/>
      <c r="CU16" s="400"/>
      <c r="CV16" s="400"/>
      <c r="CW16" s="400"/>
      <c r="CX16" s="400"/>
      <c r="CY16" s="400"/>
      <c r="CZ16" s="400"/>
      <c r="DA16" s="400"/>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400"/>
      <c r="EK16" s="400"/>
      <c r="EL16" s="400"/>
      <c r="EM16" s="400"/>
      <c r="EN16" s="400"/>
      <c r="EO16" s="400"/>
      <c r="EP16" s="400"/>
      <c r="EQ16" s="400"/>
      <c r="ER16" s="400"/>
      <c r="ES16" s="400"/>
      <c r="ET16" s="400"/>
      <c r="EU16" s="400"/>
      <c r="EV16" s="400"/>
      <c r="EW16" s="400"/>
      <c r="EX16" s="400"/>
      <c r="EY16" s="400"/>
      <c r="EZ16" s="400"/>
      <c r="FA16" s="400"/>
      <c r="FB16" s="400"/>
      <c r="FC16" s="400"/>
      <c r="FD16" s="400"/>
      <c r="FE16" s="400"/>
      <c r="FF16" s="400"/>
      <c r="FG16" s="400"/>
      <c r="FH16" s="400"/>
      <c r="FI16" s="400"/>
      <c r="FJ16" s="400"/>
      <c r="FK16" s="400"/>
      <c r="FL16" s="400"/>
      <c r="FM16" s="400"/>
      <c r="FN16" s="400"/>
      <c r="FO16" s="400"/>
      <c r="FP16" s="400"/>
      <c r="FQ16" s="400"/>
      <c r="FR16" s="400"/>
      <c r="FS16" s="400"/>
      <c r="FT16" s="400"/>
      <c r="FU16" s="400"/>
      <c r="FV16" s="400"/>
      <c r="FW16" s="400"/>
      <c r="FX16" s="400"/>
      <c r="FY16" s="400"/>
      <c r="FZ16" s="400"/>
      <c r="GA16" s="400"/>
      <c r="GB16" s="400"/>
      <c r="GC16" s="400"/>
      <c r="GD16" s="400"/>
      <c r="GE16" s="400"/>
      <c r="GF16" s="400"/>
      <c r="GG16" s="400"/>
      <c r="GH16" s="400"/>
      <c r="GI16" s="400"/>
      <c r="GJ16" s="400"/>
      <c r="GK16" s="400"/>
      <c r="GL16" s="400"/>
      <c r="GM16" s="400"/>
      <c r="GN16" s="400"/>
      <c r="GO16" s="400"/>
      <c r="GP16" s="400"/>
      <c r="GQ16" s="400"/>
      <c r="GR16" s="400"/>
      <c r="GS16" s="400"/>
      <c r="GT16" s="400"/>
      <c r="GU16" s="400"/>
      <c r="GV16" s="400"/>
      <c r="GW16" s="400"/>
      <c r="GX16" s="400"/>
      <c r="GY16" s="400"/>
      <c r="GZ16" s="400"/>
      <c r="HA16" s="400"/>
      <c r="HB16" s="400"/>
      <c r="HC16" s="400"/>
      <c r="HD16" s="400"/>
      <c r="HE16" s="400"/>
      <c r="HF16" s="400"/>
      <c r="HG16" s="400"/>
      <c r="HH16" s="400"/>
      <c r="HI16" s="400"/>
      <c r="HJ16" s="400"/>
      <c r="HK16" s="400"/>
      <c r="HL16" s="400"/>
      <c r="HM16" s="400"/>
      <c r="HN16" s="400"/>
      <c r="HO16" s="400"/>
      <c r="HP16" s="400"/>
      <c r="HQ16" s="400"/>
      <c r="HR16" s="400"/>
      <c r="HS16" s="400"/>
      <c r="HT16" s="400"/>
      <c r="HU16" s="400"/>
      <c r="HV16" s="400"/>
      <c r="HW16" s="400"/>
      <c r="HX16" s="400"/>
      <c r="HY16" s="400"/>
      <c r="HZ16" s="400"/>
      <c r="IA16" s="400"/>
      <c r="IB16" s="400"/>
      <c r="IC16" s="400"/>
      <c r="ID16" s="400"/>
      <c r="IE16" s="400"/>
      <c r="IF16" s="400"/>
      <c r="IG16" s="400"/>
      <c r="IH16" s="400"/>
      <c r="II16" s="400"/>
      <c r="IJ16" s="400"/>
      <c r="IK16" s="400"/>
      <c r="IL16" s="400"/>
      <c r="IM16" s="400"/>
      <c r="IN16" s="400"/>
      <c r="IO16" s="400"/>
      <c r="IP16" s="400"/>
      <c r="IQ16" s="400"/>
      <c r="IR16" s="400"/>
      <c r="IS16" s="400"/>
      <c r="IT16" s="400"/>
      <c r="IU16" s="400"/>
      <c r="IV16" s="400"/>
      <c r="IW16" s="400"/>
      <c r="IX16" s="400"/>
      <c r="IY16" s="400"/>
      <c r="IZ16" s="400"/>
      <c r="JA16" s="400"/>
      <c r="JB16" s="400"/>
      <c r="JC16" s="400"/>
      <c r="JD16" s="400"/>
      <c r="JE16" s="400"/>
      <c r="JF16" s="400"/>
      <c r="JG16" s="400"/>
    </row>
    <row r="17" spans="1:267" s="425" customFormat="1" ht="19.5" x14ac:dyDescent="0.25">
      <c r="A17" s="820" t="s">
        <v>195</v>
      </c>
      <c r="B17" s="820"/>
      <c r="C17" s="820"/>
      <c r="D17" s="820"/>
      <c r="E17" s="820"/>
      <c r="F17" s="820"/>
      <c r="G17" s="820"/>
      <c r="H17" s="820"/>
      <c r="I17" s="820"/>
      <c r="J17" s="820"/>
      <c r="K17" s="820"/>
      <c r="L17" s="820"/>
      <c r="M17" s="820"/>
      <c r="N17" s="820"/>
      <c r="O17" s="820"/>
      <c r="P17" s="820"/>
      <c r="Q17" s="820"/>
      <c r="R17" s="820"/>
      <c r="S17" s="820"/>
      <c r="T17" s="820"/>
      <c r="U17" s="820"/>
      <c r="V17" s="820"/>
      <c r="AC17" s="400"/>
      <c r="AD17" s="400"/>
      <c r="AE17" s="400"/>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c r="EK17" s="400"/>
      <c r="EL17" s="400"/>
      <c r="EM17" s="400"/>
      <c r="EN17" s="400"/>
      <c r="EO17" s="400"/>
      <c r="EP17" s="400"/>
      <c r="EQ17" s="400"/>
      <c r="ER17" s="400"/>
      <c r="ES17" s="400"/>
      <c r="ET17" s="400"/>
      <c r="EU17" s="400"/>
      <c r="EV17" s="400"/>
      <c r="EW17" s="400"/>
      <c r="EX17" s="400"/>
      <c r="EY17" s="400"/>
      <c r="EZ17" s="400"/>
      <c r="FA17" s="400"/>
      <c r="FB17" s="400"/>
      <c r="FC17" s="400"/>
      <c r="FD17" s="400"/>
      <c r="FE17" s="400"/>
      <c r="FF17" s="400"/>
      <c r="FG17" s="400"/>
      <c r="FH17" s="400"/>
      <c r="FI17" s="400"/>
      <c r="FJ17" s="400"/>
      <c r="FK17" s="400"/>
      <c r="FL17" s="400"/>
      <c r="FM17" s="400"/>
      <c r="FN17" s="400"/>
      <c r="FO17" s="400"/>
      <c r="FP17" s="400"/>
      <c r="FQ17" s="400"/>
      <c r="FR17" s="400"/>
      <c r="FS17" s="400"/>
      <c r="FT17" s="400"/>
      <c r="FU17" s="400"/>
      <c r="FV17" s="400"/>
      <c r="FW17" s="400"/>
      <c r="FX17" s="400"/>
      <c r="FY17" s="400"/>
      <c r="FZ17" s="400"/>
      <c r="GA17" s="400"/>
      <c r="GB17" s="400"/>
      <c r="GC17" s="400"/>
      <c r="GD17" s="400"/>
      <c r="GE17" s="400"/>
      <c r="GF17" s="400"/>
      <c r="GG17" s="400"/>
      <c r="GH17" s="400"/>
      <c r="GI17" s="400"/>
      <c r="GJ17" s="400"/>
      <c r="GK17" s="400"/>
      <c r="GL17" s="400"/>
      <c r="GM17" s="400"/>
      <c r="GN17" s="400"/>
      <c r="GO17" s="400"/>
      <c r="GP17" s="400"/>
      <c r="GQ17" s="400"/>
      <c r="GR17" s="400"/>
      <c r="GS17" s="400"/>
      <c r="GT17" s="400"/>
      <c r="GU17" s="400"/>
      <c r="GV17" s="400"/>
      <c r="GW17" s="400"/>
      <c r="GX17" s="400"/>
      <c r="GY17" s="400"/>
      <c r="GZ17" s="400"/>
      <c r="HA17" s="400"/>
      <c r="HB17" s="400"/>
      <c r="HC17" s="400"/>
      <c r="HD17" s="400"/>
      <c r="HE17" s="400"/>
      <c r="HF17" s="400"/>
      <c r="HG17" s="400"/>
      <c r="HH17" s="400"/>
      <c r="HI17" s="400"/>
      <c r="HJ17" s="400"/>
      <c r="HK17" s="400"/>
      <c r="HL17" s="400"/>
      <c r="HM17" s="400"/>
      <c r="HN17" s="400"/>
      <c r="HO17" s="400"/>
      <c r="HP17" s="400"/>
      <c r="HQ17" s="400"/>
      <c r="HR17" s="400"/>
      <c r="HS17" s="400"/>
      <c r="HT17" s="400"/>
      <c r="HU17" s="400"/>
      <c r="HV17" s="400"/>
      <c r="HW17" s="400"/>
      <c r="HX17" s="400"/>
      <c r="HY17" s="400"/>
      <c r="HZ17" s="400"/>
      <c r="IA17" s="400"/>
      <c r="IB17" s="400"/>
      <c r="IC17" s="400"/>
      <c r="ID17" s="400"/>
      <c r="IE17" s="400"/>
      <c r="IF17" s="400"/>
      <c r="IG17" s="400"/>
      <c r="IH17" s="400"/>
      <c r="II17" s="400"/>
      <c r="IJ17" s="400"/>
      <c r="IK17" s="400"/>
      <c r="IL17" s="400"/>
      <c r="IM17" s="400"/>
      <c r="IN17" s="400"/>
      <c r="IO17" s="400"/>
      <c r="IP17" s="400"/>
      <c r="IQ17" s="400"/>
      <c r="IR17" s="400"/>
      <c r="IS17" s="400"/>
      <c r="IT17" s="400"/>
      <c r="IU17" s="400"/>
      <c r="IV17" s="400"/>
      <c r="IW17" s="400"/>
      <c r="IX17" s="400"/>
      <c r="IY17" s="400"/>
      <c r="IZ17" s="400"/>
      <c r="JA17" s="400"/>
      <c r="JB17" s="400"/>
      <c r="JC17" s="400"/>
      <c r="JD17" s="400"/>
      <c r="JE17" s="400"/>
      <c r="JF17" s="400"/>
      <c r="JG17" s="400"/>
    </row>
    <row r="18" spans="1:267" x14ac:dyDescent="0.2">
      <c r="A18" s="534"/>
      <c r="B18" s="534"/>
      <c r="C18" s="534"/>
      <c r="D18" s="534"/>
      <c r="E18" s="534"/>
      <c r="F18" s="534"/>
      <c r="G18" s="534"/>
      <c r="H18" s="534"/>
      <c r="I18" s="534"/>
      <c r="J18" s="534"/>
      <c r="K18" s="534"/>
      <c r="L18" s="534"/>
      <c r="M18" s="534"/>
      <c r="N18" s="534"/>
      <c r="O18" s="534"/>
      <c r="P18" s="534"/>
      <c r="Q18" s="534"/>
      <c r="R18" s="534"/>
      <c r="S18" s="534"/>
      <c r="T18" s="534"/>
      <c r="U18" s="534"/>
      <c r="V18" s="534"/>
    </row>
    <row r="19" spans="1:267" x14ac:dyDescent="0.2">
      <c r="A19" s="534"/>
      <c r="B19" s="534"/>
      <c r="C19" s="534"/>
      <c r="D19" s="534"/>
      <c r="E19" s="534"/>
      <c r="F19" s="534"/>
      <c r="G19" s="534"/>
      <c r="H19" s="534"/>
      <c r="I19" s="534"/>
      <c r="J19" s="534"/>
      <c r="K19" s="534"/>
      <c r="L19" s="534"/>
      <c r="M19" s="534"/>
      <c r="N19" s="534"/>
      <c r="O19" s="534"/>
      <c r="P19" s="534"/>
      <c r="Q19" s="534"/>
      <c r="R19" s="534"/>
      <c r="S19" s="534"/>
      <c r="T19" s="534"/>
      <c r="U19" s="534"/>
      <c r="V19" s="534"/>
    </row>
    <row r="20" spans="1:267" x14ac:dyDescent="0.2">
      <c r="A20" s="424" t="s">
        <v>202</v>
      </c>
      <c r="B20" s="821" t="s">
        <v>622</v>
      </c>
      <c r="C20" s="821"/>
      <c r="D20" s="821"/>
      <c r="E20" s="821"/>
      <c r="F20" s="821"/>
      <c r="G20" s="821"/>
      <c r="H20" s="821"/>
      <c r="I20" s="821"/>
      <c r="J20" s="821"/>
      <c r="K20" s="821"/>
      <c r="L20" s="821"/>
      <c r="M20" s="821"/>
      <c r="N20" s="821"/>
      <c r="O20" s="821"/>
      <c r="P20" s="821"/>
      <c r="Q20" s="821"/>
      <c r="R20" s="821"/>
      <c r="S20" s="821"/>
      <c r="T20" s="821"/>
      <c r="U20" s="821"/>
      <c r="V20" s="821"/>
    </row>
    <row r="21" spans="1:267" x14ac:dyDescent="0.2">
      <c r="A21" s="424" t="s">
        <v>139</v>
      </c>
      <c r="B21" s="821" t="s">
        <v>623</v>
      </c>
      <c r="C21" s="821"/>
      <c r="D21" s="821"/>
      <c r="E21" s="821"/>
      <c r="F21" s="821"/>
      <c r="G21" s="821"/>
      <c r="H21" s="821"/>
      <c r="I21" s="821"/>
      <c r="J21" s="821"/>
      <c r="K21" s="821"/>
      <c r="L21" s="821"/>
      <c r="M21" s="821"/>
      <c r="N21" s="821"/>
      <c r="O21" s="821"/>
      <c r="P21" s="821"/>
      <c r="Q21" s="821"/>
      <c r="R21" s="821"/>
      <c r="S21" s="821"/>
      <c r="T21" s="821"/>
      <c r="U21" s="821"/>
      <c r="V21" s="821"/>
    </row>
    <row r="22" spans="1:267" x14ac:dyDescent="0.2">
      <c r="A22" s="424" t="s">
        <v>141</v>
      </c>
      <c r="B22" s="821" t="s">
        <v>624</v>
      </c>
      <c r="C22" s="821"/>
      <c r="D22" s="821"/>
      <c r="E22" s="821"/>
      <c r="F22" s="821"/>
      <c r="G22" s="821"/>
      <c r="H22" s="821"/>
      <c r="I22" s="821"/>
      <c r="J22" s="821"/>
      <c r="K22" s="821"/>
      <c r="L22" s="821"/>
      <c r="M22" s="821"/>
      <c r="N22" s="821"/>
      <c r="O22" s="821"/>
      <c r="P22" s="821"/>
      <c r="Q22" s="821"/>
      <c r="R22" s="821"/>
      <c r="S22" s="821"/>
      <c r="T22" s="821"/>
      <c r="U22" s="821"/>
      <c r="V22" s="821"/>
    </row>
    <row r="24" spans="1:267" x14ac:dyDescent="0.2">
      <c r="A24" s="829" t="s">
        <v>10</v>
      </c>
      <c r="B24" s="829" t="s">
        <v>15</v>
      </c>
      <c r="C24" s="829" t="s">
        <v>196</v>
      </c>
      <c r="D24" s="829" t="s">
        <v>197</v>
      </c>
      <c r="E24" s="829" t="s">
        <v>198</v>
      </c>
      <c r="F24" s="829" t="s">
        <v>199</v>
      </c>
      <c r="G24" s="831" t="s">
        <v>109</v>
      </c>
      <c r="H24" s="829" t="s">
        <v>674</v>
      </c>
      <c r="I24" s="830" t="s">
        <v>16</v>
      </c>
      <c r="J24" s="830"/>
      <c r="K24" s="830"/>
      <c r="L24" s="830" t="s">
        <v>17</v>
      </c>
      <c r="M24" s="830"/>
      <c r="N24" s="830"/>
      <c r="O24" s="830" t="s">
        <v>18</v>
      </c>
      <c r="P24" s="830"/>
      <c r="Q24" s="830"/>
      <c r="R24" s="830" t="s">
        <v>19</v>
      </c>
      <c r="S24" s="830"/>
      <c r="T24" s="830"/>
      <c r="U24" s="829" t="s">
        <v>20</v>
      </c>
      <c r="V24" s="829" t="s">
        <v>205</v>
      </c>
    </row>
    <row r="25" spans="1:267" s="399" customFormat="1" ht="58.5" customHeight="1" x14ac:dyDescent="0.25">
      <c r="A25" s="829"/>
      <c r="B25" s="829"/>
      <c r="C25" s="829"/>
      <c r="D25" s="829"/>
      <c r="E25" s="829"/>
      <c r="F25" s="829"/>
      <c r="G25" s="831"/>
      <c r="H25" s="829"/>
      <c r="I25" s="427" t="s">
        <v>25</v>
      </c>
      <c r="J25" s="427" t="s">
        <v>26</v>
      </c>
      <c r="K25" s="427" t="s">
        <v>27</v>
      </c>
      <c r="L25" s="427" t="s">
        <v>28</v>
      </c>
      <c r="M25" s="427" t="s">
        <v>29</v>
      </c>
      <c r="N25" s="427" t="s">
        <v>30</v>
      </c>
      <c r="O25" s="427" t="s">
        <v>31</v>
      </c>
      <c r="P25" s="427" t="s">
        <v>32</v>
      </c>
      <c r="Q25" s="427" t="s">
        <v>33</v>
      </c>
      <c r="R25" s="427" t="s">
        <v>34</v>
      </c>
      <c r="S25" s="427" t="s">
        <v>35</v>
      </c>
      <c r="T25" s="427" t="s">
        <v>36</v>
      </c>
      <c r="U25" s="829"/>
      <c r="V25" s="829"/>
      <c r="W25" s="542"/>
      <c r="X25" s="542"/>
      <c r="Y25" s="542"/>
      <c r="Z25" s="542"/>
      <c r="AA25" s="542"/>
      <c r="AB25" s="542"/>
    </row>
    <row r="26" spans="1:267" s="532" customFormat="1" ht="76.5" customHeight="1" x14ac:dyDescent="0.25">
      <c r="A26" s="832" t="s">
        <v>979</v>
      </c>
      <c r="B26" s="832" t="s">
        <v>983</v>
      </c>
      <c r="C26" s="428" t="s">
        <v>675</v>
      </c>
      <c r="D26" s="67" t="s">
        <v>676</v>
      </c>
      <c r="E26" s="13" t="s">
        <v>677</v>
      </c>
      <c r="F26" s="13" t="s">
        <v>345</v>
      </c>
      <c r="G26" s="13">
        <v>1</v>
      </c>
      <c r="H26" s="276">
        <v>89100</v>
      </c>
      <c r="I26" s="429"/>
      <c r="J26" s="430">
        <v>89100</v>
      </c>
      <c r="K26" s="430"/>
      <c r="L26" s="430"/>
      <c r="M26" s="430"/>
      <c r="N26" s="430"/>
      <c r="O26" s="430"/>
      <c r="P26" s="430"/>
      <c r="Q26" s="431"/>
      <c r="R26" s="431"/>
      <c r="S26" s="431"/>
      <c r="T26" s="431"/>
      <c r="U26" s="432">
        <f>SUM(I26:T26)</f>
        <v>89100</v>
      </c>
      <c r="V26" s="433"/>
      <c r="W26" s="543"/>
      <c r="X26" s="543"/>
      <c r="Y26" s="543"/>
      <c r="Z26" s="543"/>
      <c r="AA26" s="543"/>
      <c r="AB26" s="543"/>
    </row>
    <row r="27" spans="1:267" s="532" customFormat="1" ht="76.5" customHeight="1" x14ac:dyDescent="0.25">
      <c r="A27" s="833"/>
      <c r="B27" s="833"/>
      <c r="C27" s="428" t="s">
        <v>675</v>
      </c>
      <c r="D27" s="67" t="s">
        <v>678</v>
      </c>
      <c r="E27" s="13" t="s">
        <v>677</v>
      </c>
      <c r="F27" s="13" t="s">
        <v>345</v>
      </c>
      <c r="G27" s="13">
        <v>1</v>
      </c>
      <c r="H27" s="276">
        <v>17050</v>
      </c>
      <c r="J27" s="430">
        <v>17050</v>
      </c>
      <c r="L27" s="430"/>
      <c r="M27" s="430"/>
      <c r="N27" s="430"/>
      <c r="O27" s="430"/>
      <c r="P27" s="430"/>
      <c r="Q27" s="431"/>
      <c r="R27" s="431"/>
      <c r="S27" s="431"/>
      <c r="T27" s="431"/>
      <c r="U27" s="432">
        <f>SUM(I27:T27)</f>
        <v>17050</v>
      </c>
      <c r="V27" s="433"/>
      <c r="W27" s="543"/>
      <c r="X27" s="543"/>
      <c r="Y27" s="543"/>
      <c r="Z27" s="543"/>
      <c r="AA27" s="543"/>
      <c r="AB27" s="543"/>
    </row>
    <row r="28" spans="1:267" s="532" customFormat="1" ht="76.5" customHeight="1" x14ac:dyDescent="0.25">
      <c r="A28" s="833"/>
      <c r="B28" s="833"/>
      <c r="C28" s="428" t="s">
        <v>675</v>
      </c>
      <c r="D28" s="67" t="s">
        <v>679</v>
      </c>
      <c r="E28" s="13" t="s">
        <v>677</v>
      </c>
      <c r="F28" s="13" t="s">
        <v>345</v>
      </c>
      <c r="G28" s="13">
        <v>1</v>
      </c>
      <c r="H28" s="276">
        <v>33000</v>
      </c>
      <c r="I28" s="429"/>
      <c r="J28" s="430">
        <v>33000</v>
      </c>
      <c r="K28" s="430"/>
      <c r="L28" s="430"/>
      <c r="M28" s="430"/>
      <c r="N28" s="430"/>
      <c r="O28" s="430"/>
      <c r="P28" s="430"/>
      <c r="Q28" s="431"/>
      <c r="R28" s="431"/>
      <c r="S28" s="431"/>
      <c r="T28" s="431"/>
      <c r="U28" s="432">
        <f t="shared" ref="U28:U36" si="0">SUM(I28:T28)</f>
        <v>33000</v>
      </c>
      <c r="V28" s="433"/>
      <c r="W28" s="543"/>
      <c r="X28" s="543"/>
      <c r="Y28" s="543"/>
      <c r="Z28" s="543"/>
      <c r="AA28" s="543"/>
      <c r="AB28" s="543"/>
    </row>
    <row r="29" spans="1:267" s="532" customFormat="1" ht="76.5" customHeight="1" x14ac:dyDescent="0.25">
      <c r="A29" s="833"/>
      <c r="B29" s="833"/>
      <c r="C29" s="428" t="s">
        <v>675</v>
      </c>
      <c r="D29" s="67" t="s">
        <v>680</v>
      </c>
      <c r="E29" s="13" t="s">
        <v>677</v>
      </c>
      <c r="F29" s="13" t="s">
        <v>345</v>
      </c>
      <c r="G29" s="13">
        <v>1</v>
      </c>
      <c r="H29" s="276">
        <v>70000</v>
      </c>
      <c r="I29" s="429"/>
      <c r="J29" s="430">
        <v>70000</v>
      </c>
      <c r="K29" s="430"/>
      <c r="L29" s="430"/>
      <c r="M29" s="430"/>
      <c r="N29" s="430"/>
      <c r="O29" s="430"/>
      <c r="P29" s="430"/>
      <c r="Q29" s="431"/>
      <c r="R29" s="431"/>
      <c r="S29" s="431"/>
      <c r="T29" s="431"/>
      <c r="U29" s="432">
        <f t="shared" si="0"/>
        <v>70000</v>
      </c>
      <c r="V29" s="433"/>
      <c r="W29" s="543"/>
      <c r="X29" s="543"/>
      <c r="Y29" s="543"/>
      <c r="Z29" s="543"/>
      <c r="AA29" s="543"/>
      <c r="AB29" s="543"/>
    </row>
    <row r="30" spans="1:267" s="532" customFormat="1" ht="76.5" customHeight="1" x14ac:dyDescent="0.25">
      <c r="A30" s="833"/>
      <c r="B30" s="833"/>
      <c r="C30" s="428" t="s">
        <v>675</v>
      </c>
      <c r="D30" s="67" t="s">
        <v>681</v>
      </c>
      <c r="E30" s="13" t="s">
        <v>677</v>
      </c>
      <c r="F30" s="13" t="s">
        <v>345</v>
      </c>
      <c r="G30" s="13">
        <v>1</v>
      </c>
      <c r="H30" s="276">
        <v>40000</v>
      </c>
      <c r="I30" s="429"/>
      <c r="J30" s="430">
        <v>40000</v>
      </c>
      <c r="K30" s="430"/>
      <c r="L30" s="430"/>
      <c r="M30" s="430"/>
      <c r="N30" s="430"/>
      <c r="O30" s="430"/>
      <c r="P30" s="430"/>
      <c r="Q30" s="431"/>
      <c r="R30" s="431"/>
      <c r="S30" s="431"/>
      <c r="T30" s="431"/>
      <c r="U30" s="432">
        <f t="shared" si="0"/>
        <v>40000</v>
      </c>
      <c r="V30" s="433"/>
      <c r="W30" s="543"/>
      <c r="X30" s="543"/>
      <c r="Y30" s="543"/>
      <c r="Z30" s="543"/>
      <c r="AA30" s="543"/>
      <c r="AB30" s="543"/>
    </row>
    <row r="31" spans="1:267" s="532" customFormat="1" ht="76.5" customHeight="1" x14ac:dyDescent="0.25">
      <c r="A31" s="833"/>
      <c r="B31" s="833"/>
      <c r="C31" s="428" t="s">
        <v>675</v>
      </c>
      <c r="D31" s="67" t="s">
        <v>682</v>
      </c>
      <c r="E31" s="13" t="s">
        <v>677</v>
      </c>
      <c r="F31" s="13" t="s">
        <v>362</v>
      </c>
      <c r="G31" s="13">
        <v>30</v>
      </c>
      <c r="H31" s="276">
        <v>840</v>
      </c>
      <c r="I31" s="429"/>
      <c r="J31" s="430"/>
      <c r="K31" s="430"/>
      <c r="L31" s="430"/>
      <c r="M31" s="430"/>
      <c r="N31" s="430"/>
      <c r="O31" s="430">
        <f>+G31*H31</f>
        <v>25200</v>
      </c>
      <c r="P31" s="430"/>
      <c r="Q31" s="431"/>
      <c r="R31" s="431"/>
      <c r="S31" s="431"/>
      <c r="T31" s="431"/>
      <c r="U31" s="432">
        <f t="shared" si="0"/>
        <v>25200</v>
      </c>
      <c r="V31" s="433"/>
      <c r="W31" s="543"/>
      <c r="X31" s="543"/>
      <c r="Y31" s="543"/>
      <c r="Z31" s="543"/>
      <c r="AA31" s="543"/>
      <c r="AB31" s="543"/>
    </row>
    <row r="32" spans="1:267" s="532" customFormat="1" ht="76.5" customHeight="1" x14ac:dyDescent="0.25">
      <c r="A32" s="833"/>
      <c r="B32" s="833"/>
      <c r="C32" s="428" t="s">
        <v>675</v>
      </c>
      <c r="D32" s="67" t="s">
        <v>683</v>
      </c>
      <c r="E32" s="13" t="s">
        <v>677</v>
      </c>
      <c r="F32" s="13" t="s">
        <v>362</v>
      </c>
      <c r="G32" s="13">
        <v>30</v>
      </c>
      <c r="H32" s="276">
        <v>600</v>
      </c>
      <c r="I32" s="429"/>
      <c r="J32" s="430"/>
      <c r="K32" s="430"/>
      <c r="L32" s="430"/>
      <c r="M32" s="430"/>
      <c r="N32" s="430"/>
      <c r="O32" s="430">
        <f>+G32*H32</f>
        <v>18000</v>
      </c>
      <c r="P32" s="430"/>
      <c r="Q32" s="431"/>
      <c r="R32" s="431"/>
      <c r="S32" s="431"/>
      <c r="T32" s="431"/>
      <c r="U32" s="432">
        <f t="shared" si="0"/>
        <v>18000</v>
      </c>
      <c r="V32" s="433"/>
      <c r="W32" s="543"/>
      <c r="X32" s="543"/>
      <c r="Y32" s="543"/>
      <c r="Z32" s="543"/>
      <c r="AA32" s="543"/>
      <c r="AB32" s="543"/>
    </row>
    <row r="33" spans="1:267" s="532" customFormat="1" ht="76.5" customHeight="1" x14ac:dyDescent="0.25">
      <c r="A33" s="833"/>
      <c r="B33" s="833"/>
      <c r="C33" s="428" t="s">
        <v>675</v>
      </c>
      <c r="D33" s="67" t="s">
        <v>684</v>
      </c>
      <c r="E33" s="13" t="s">
        <v>677</v>
      </c>
      <c r="F33" s="13" t="s">
        <v>362</v>
      </c>
      <c r="G33" s="13">
        <v>10</v>
      </c>
      <c r="H33" s="276">
        <v>6000</v>
      </c>
      <c r="I33" s="429"/>
      <c r="J33" s="430"/>
      <c r="K33" s="430"/>
      <c r="L33" s="430"/>
      <c r="M33" s="430"/>
      <c r="N33" s="430"/>
      <c r="O33" s="430">
        <f t="shared" ref="O33:O36" si="1">+G33*H33</f>
        <v>60000</v>
      </c>
      <c r="P33" s="430"/>
      <c r="Q33" s="431"/>
      <c r="R33" s="431"/>
      <c r="S33" s="431"/>
      <c r="T33" s="431"/>
      <c r="U33" s="432">
        <f t="shared" si="0"/>
        <v>60000</v>
      </c>
      <c r="V33" s="433"/>
      <c r="W33" s="543"/>
      <c r="X33" s="543"/>
      <c r="Y33" s="543"/>
      <c r="Z33" s="543"/>
      <c r="AA33" s="543"/>
      <c r="AB33" s="543"/>
    </row>
    <row r="34" spans="1:267" s="532" customFormat="1" ht="49.5" customHeight="1" x14ac:dyDescent="0.25">
      <c r="A34" s="833"/>
      <c r="B34" s="833"/>
      <c r="C34" s="428" t="s">
        <v>675</v>
      </c>
      <c r="D34" s="67" t="s">
        <v>685</v>
      </c>
      <c r="E34" s="13" t="s">
        <v>677</v>
      </c>
      <c r="F34" s="13" t="s">
        <v>362</v>
      </c>
      <c r="G34" s="13">
        <v>2</v>
      </c>
      <c r="H34" s="276">
        <v>12000</v>
      </c>
      <c r="I34" s="429"/>
      <c r="J34" s="430"/>
      <c r="K34" s="430"/>
      <c r="L34" s="431"/>
      <c r="M34" s="431"/>
      <c r="N34" s="435"/>
      <c r="O34" s="430">
        <f t="shared" si="1"/>
        <v>24000</v>
      </c>
      <c r="P34" s="431"/>
      <c r="Q34" s="431"/>
      <c r="R34" s="431"/>
      <c r="S34" s="431"/>
      <c r="T34" s="431"/>
      <c r="U34" s="432">
        <f t="shared" si="0"/>
        <v>24000</v>
      </c>
      <c r="V34" s="436"/>
      <c r="W34" s="543"/>
      <c r="X34" s="543"/>
      <c r="Y34" s="543"/>
      <c r="Z34" s="543"/>
      <c r="AA34" s="543"/>
      <c r="AB34" s="543"/>
    </row>
    <row r="35" spans="1:267" s="532" customFormat="1" ht="70.5" customHeight="1" x14ac:dyDescent="0.25">
      <c r="A35" s="833"/>
      <c r="B35" s="833"/>
      <c r="C35" s="428" t="s">
        <v>675</v>
      </c>
      <c r="D35" s="67" t="s">
        <v>686</v>
      </c>
      <c r="E35" s="13" t="s">
        <v>677</v>
      </c>
      <c r="F35" s="13" t="s">
        <v>362</v>
      </c>
      <c r="G35" s="13">
        <v>3</v>
      </c>
      <c r="H35" s="276">
        <v>4872</v>
      </c>
      <c r="I35" s="429"/>
      <c r="J35" s="430"/>
      <c r="K35" s="431"/>
      <c r="L35" s="430"/>
      <c r="M35" s="431"/>
      <c r="N35" s="435"/>
      <c r="O35" s="430">
        <f t="shared" si="1"/>
        <v>14616</v>
      </c>
      <c r="P35" s="431"/>
      <c r="Q35" s="431"/>
      <c r="R35" s="431"/>
      <c r="S35" s="431"/>
      <c r="T35" s="431"/>
      <c r="U35" s="432">
        <f t="shared" si="0"/>
        <v>14616</v>
      </c>
      <c r="V35" s="436"/>
      <c r="W35" s="543"/>
      <c r="X35" s="543"/>
      <c r="Y35" s="543"/>
      <c r="Z35" s="543"/>
      <c r="AA35" s="543"/>
      <c r="AB35" s="543"/>
    </row>
    <row r="36" spans="1:267" s="532" customFormat="1" ht="70.5" customHeight="1" x14ac:dyDescent="0.25">
      <c r="A36" s="834"/>
      <c r="B36" s="834"/>
      <c r="C36" s="428" t="s">
        <v>675</v>
      </c>
      <c r="D36" s="67" t="s">
        <v>687</v>
      </c>
      <c r="E36" s="13" t="s">
        <v>677</v>
      </c>
      <c r="F36" s="13" t="s">
        <v>362</v>
      </c>
      <c r="G36" s="13">
        <v>100</v>
      </c>
      <c r="H36" s="276">
        <v>240</v>
      </c>
      <c r="I36" s="429"/>
      <c r="J36" s="430"/>
      <c r="K36" s="431"/>
      <c r="L36" s="431"/>
      <c r="M36" s="431"/>
      <c r="N36" s="435"/>
      <c r="O36" s="430">
        <f t="shared" si="1"/>
        <v>24000</v>
      </c>
      <c r="P36" s="431"/>
      <c r="Q36" s="431"/>
      <c r="R36" s="431"/>
      <c r="S36" s="431"/>
      <c r="T36" s="431"/>
      <c r="U36" s="432">
        <f t="shared" si="0"/>
        <v>24000</v>
      </c>
      <c r="V36" s="436"/>
      <c r="W36" s="543"/>
      <c r="X36" s="543"/>
      <c r="Y36" s="543"/>
      <c r="Z36" s="543"/>
      <c r="AA36" s="543"/>
      <c r="AB36" s="543"/>
    </row>
    <row r="37" spans="1:267" x14ac:dyDescent="0.2">
      <c r="A37" s="437"/>
      <c r="B37" s="437"/>
      <c r="C37" s="438"/>
      <c r="D37" s="438"/>
      <c r="E37" s="439"/>
      <c r="F37" s="830"/>
      <c r="G37" s="830"/>
      <c r="H37" s="830"/>
      <c r="I37" s="440">
        <f t="shared" ref="I37:U37" si="2">SUM(I26:I36)</f>
        <v>0</v>
      </c>
      <c r="J37" s="440">
        <f>SUM(J26:J36)</f>
        <v>249150</v>
      </c>
      <c r="K37" s="440">
        <f t="shared" si="2"/>
        <v>0</v>
      </c>
      <c r="L37" s="440">
        <f t="shared" si="2"/>
        <v>0</v>
      </c>
      <c r="M37" s="440">
        <f t="shared" si="2"/>
        <v>0</v>
      </c>
      <c r="N37" s="440">
        <f t="shared" si="2"/>
        <v>0</v>
      </c>
      <c r="O37" s="440">
        <f t="shared" si="2"/>
        <v>165816</v>
      </c>
      <c r="P37" s="440">
        <f t="shared" si="2"/>
        <v>0</v>
      </c>
      <c r="Q37" s="440">
        <f t="shared" si="2"/>
        <v>0</v>
      </c>
      <c r="R37" s="440">
        <f t="shared" si="2"/>
        <v>0</v>
      </c>
      <c r="S37" s="440">
        <f t="shared" si="2"/>
        <v>0</v>
      </c>
      <c r="T37" s="440">
        <f t="shared" si="2"/>
        <v>0</v>
      </c>
      <c r="U37" s="440">
        <f t="shared" si="2"/>
        <v>414966</v>
      </c>
      <c r="V37" s="441"/>
    </row>
    <row r="40" spans="1:267" x14ac:dyDescent="0.2">
      <c r="U40" s="395"/>
    </row>
    <row r="41" spans="1:267" x14ac:dyDescent="0.2">
      <c r="S41" s="395"/>
      <c r="T41" s="395"/>
      <c r="U41" s="398"/>
    </row>
    <row r="42" spans="1:267" x14ac:dyDescent="0.2">
      <c r="B42" s="123"/>
      <c r="C42" s="123"/>
      <c r="D42" s="123"/>
      <c r="E42" s="45"/>
      <c r="F42" s="45"/>
      <c r="G42" s="53"/>
      <c r="H42" s="762"/>
      <c r="I42" s="762"/>
      <c r="J42" s="762"/>
      <c r="K42" s="762"/>
      <c r="L42" s="762"/>
      <c r="M42" s="53"/>
      <c r="N42" s="53"/>
      <c r="O42" s="45"/>
      <c r="P42" s="45"/>
      <c r="Q42" s="627"/>
      <c r="R42" s="627"/>
      <c r="S42" s="627"/>
      <c r="U42" s="395"/>
    </row>
    <row r="43" spans="1:267" ht="15" customHeight="1" x14ac:dyDescent="0.25">
      <c r="B43" s="628" t="s">
        <v>672</v>
      </c>
      <c r="C43" s="628"/>
      <c r="D43" s="628"/>
      <c r="E43" s="45"/>
      <c r="F43" s="45"/>
      <c r="G43" s="55"/>
      <c r="H43" s="628" t="s">
        <v>133</v>
      </c>
      <c r="I43" s="628"/>
      <c r="J43" s="628"/>
      <c r="K43" s="628"/>
      <c r="L43" s="628"/>
      <c r="M43" s="63"/>
      <c r="N43" s="63"/>
      <c r="O43" s="45"/>
      <c r="P43" s="45"/>
      <c r="Q43" s="650" t="s">
        <v>134</v>
      </c>
      <c r="R43" s="650"/>
      <c r="S43" s="650"/>
      <c r="U43" s="395"/>
      <c r="V43" s="393"/>
    </row>
    <row r="44" spans="1:267" ht="15.75" x14ac:dyDescent="0.2">
      <c r="B44" s="626" t="s">
        <v>673</v>
      </c>
      <c r="C44" s="626"/>
      <c r="D44" s="626"/>
      <c r="E44" s="45"/>
      <c r="F44" s="45"/>
      <c r="G44" s="55"/>
      <c r="H44" s="626" t="s">
        <v>136</v>
      </c>
      <c r="I44" s="626"/>
      <c r="J44" s="626"/>
      <c r="K44" s="626"/>
      <c r="L44" s="626"/>
      <c r="M44" s="45"/>
      <c r="N44" s="45"/>
      <c r="O44" s="45"/>
      <c r="P44" s="45"/>
      <c r="Q44" s="647" t="s">
        <v>137</v>
      </c>
      <c r="R44" s="647"/>
      <c r="S44" s="647"/>
      <c r="U44" s="393"/>
      <c r="V44" s="393"/>
    </row>
    <row r="45" spans="1:267" x14ac:dyDescent="0.2">
      <c r="S45" s="393"/>
      <c r="T45" s="393"/>
      <c r="U45" s="393"/>
    </row>
    <row r="46" spans="1:267" s="425" customFormat="1" x14ac:dyDescent="0.2">
      <c r="A46" s="400"/>
      <c r="B46" s="400"/>
      <c r="C46" s="400"/>
      <c r="D46" s="400"/>
      <c r="E46" s="426"/>
      <c r="F46" s="400"/>
      <c r="G46" s="402"/>
      <c r="H46" s="401"/>
      <c r="I46" s="400"/>
      <c r="J46" s="400"/>
      <c r="K46" s="400"/>
      <c r="L46" s="400"/>
      <c r="M46" s="400"/>
      <c r="N46" s="400"/>
      <c r="O46" s="400"/>
      <c r="P46" s="400"/>
      <c r="Q46" s="400"/>
      <c r="R46" s="400"/>
      <c r="S46" s="395"/>
      <c r="T46" s="395"/>
      <c r="U46" s="395"/>
      <c r="V46" s="395"/>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0"/>
      <c r="BR46" s="400"/>
      <c r="BS46" s="400"/>
      <c r="BT46" s="400"/>
      <c r="BU46" s="400"/>
      <c r="BV46" s="400"/>
      <c r="BW46" s="400"/>
      <c r="BX46" s="400"/>
      <c r="BY46" s="400"/>
      <c r="BZ46" s="400"/>
      <c r="CA46" s="400"/>
      <c r="CB46" s="400"/>
      <c r="CC46" s="400"/>
      <c r="CD46" s="400"/>
      <c r="CE46" s="400"/>
      <c r="CF46" s="400"/>
      <c r="CG46" s="400"/>
      <c r="CH46" s="400"/>
      <c r="CI46" s="400"/>
      <c r="CJ46" s="400"/>
      <c r="CK46" s="400"/>
      <c r="CL46" s="400"/>
      <c r="CM46" s="400"/>
      <c r="CN46" s="400"/>
      <c r="CO46" s="400"/>
      <c r="CP46" s="400"/>
      <c r="CQ46" s="400"/>
      <c r="CR46" s="400"/>
      <c r="CS46" s="400"/>
      <c r="CT46" s="400"/>
      <c r="CU46" s="400"/>
      <c r="CV46" s="400"/>
      <c r="CW46" s="400"/>
      <c r="CX46" s="400"/>
      <c r="CY46" s="400"/>
      <c r="CZ46" s="400"/>
      <c r="DA46" s="400"/>
      <c r="DB46" s="400"/>
      <c r="DC46" s="400"/>
      <c r="DD46" s="400"/>
      <c r="DE46" s="400"/>
      <c r="DF46" s="400"/>
      <c r="DG46" s="400"/>
      <c r="DH46" s="400"/>
      <c r="DI46" s="400"/>
      <c r="DJ46" s="400"/>
      <c r="DK46" s="400"/>
      <c r="DL46" s="400"/>
      <c r="DM46" s="400"/>
      <c r="DN46" s="400"/>
      <c r="DO46" s="400"/>
      <c r="DP46" s="400"/>
      <c r="DQ46" s="400"/>
      <c r="DR46" s="400"/>
      <c r="DS46" s="400"/>
      <c r="DT46" s="400"/>
      <c r="DU46" s="400"/>
      <c r="DV46" s="400"/>
      <c r="DW46" s="400"/>
      <c r="DX46" s="400"/>
      <c r="DY46" s="400"/>
      <c r="DZ46" s="400"/>
      <c r="EA46" s="400"/>
      <c r="EB46" s="400"/>
      <c r="EC46" s="400"/>
      <c r="ED46" s="400"/>
      <c r="EE46" s="400"/>
      <c r="EF46" s="400"/>
      <c r="EG46" s="400"/>
      <c r="EH46" s="400"/>
      <c r="EI46" s="400"/>
      <c r="EJ46" s="400"/>
      <c r="EK46" s="400"/>
      <c r="EL46" s="400"/>
      <c r="EM46" s="400"/>
      <c r="EN46" s="400"/>
      <c r="EO46" s="400"/>
      <c r="EP46" s="400"/>
      <c r="EQ46" s="400"/>
      <c r="ER46" s="400"/>
      <c r="ES46" s="400"/>
      <c r="ET46" s="400"/>
      <c r="EU46" s="400"/>
      <c r="EV46" s="400"/>
      <c r="EW46" s="400"/>
      <c r="EX46" s="400"/>
      <c r="EY46" s="400"/>
      <c r="EZ46" s="400"/>
      <c r="FA46" s="400"/>
      <c r="FB46" s="400"/>
      <c r="FC46" s="400"/>
      <c r="FD46" s="400"/>
      <c r="FE46" s="400"/>
      <c r="FF46" s="400"/>
      <c r="FG46" s="400"/>
      <c r="FH46" s="400"/>
      <c r="FI46" s="400"/>
      <c r="FJ46" s="400"/>
      <c r="FK46" s="400"/>
      <c r="FL46" s="400"/>
      <c r="FM46" s="400"/>
      <c r="FN46" s="400"/>
      <c r="FO46" s="400"/>
      <c r="FP46" s="400"/>
      <c r="FQ46" s="400"/>
      <c r="FR46" s="400"/>
      <c r="FS46" s="400"/>
      <c r="FT46" s="400"/>
      <c r="FU46" s="400"/>
      <c r="FV46" s="400"/>
      <c r="FW46" s="400"/>
      <c r="FX46" s="400"/>
      <c r="FY46" s="400"/>
      <c r="FZ46" s="400"/>
      <c r="GA46" s="400"/>
      <c r="GB46" s="400"/>
      <c r="GC46" s="400"/>
      <c r="GD46" s="400"/>
      <c r="GE46" s="400"/>
      <c r="GF46" s="400"/>
      <c r="GG46" s="400"/>
      <c r="GH46" s="400"/>
      <c r="GI46" s="400"/>
      <c r="GJ46" s="400"/>
      <c r="GK46" s="400"/>
      <c r="GL46" s="400"/>
      <c r="GM46" s="400"/>
      <c r="GN46" s="400"/>
      <c r="GO46" s="400"/>
      <c r="GP46" s="400"/>
      <c r="GQ46" s="400"/>
      <c r="GR46" s="400"/>
      <c r="GS46" s="400"/>
      <c r="GT46" s="400"/>
      <c r="GU46" s="400"/>
      <c r="GV46" s="400"/>
      <c r="GW46" s="400"/>
      <c r="GX46" s="400"/>
      <c r="GY46" s="400"/>
      <c r="GZ46" s="400"/>
      <c r="HA46" s="400"/>
      <c r="HB46" s="400"/>
      <c r="HC46" s="400"/>
      <c r="HD46" s="400"/>
      <c r="HE46" s="400"/>
      <c r="HF46" s="400"/>
      <c r="HG46" s="400"/>
      <c r="HH46" s="400"/>
      <c r="HI46" s="400"/>
      <c r="HJ46" s="400"/>
      <c r="HK46" s="400"/>
      <c r="HL46" s="400"/>
      <c r="HM46" s="400"/>
      <c r="HN46" s="400"/>
      <c r="HO46" s="400"/>
      <c r="HP46" s="400"/>
      <c r="HQ46" s="400"/>
      <c r="HR46" s="400"/>
      <c r="HS46" s="400"/>
      <c r="HT46" s="400"/>
      <c r="HU46" s="400"/>
      <c r="HV46" s="400"/>
      <c r="HW46" s="400"/>
      <c r="HX46" s="400"/>
      <c r="HY46" s="400"/>
      <c r="HZ46" s="400"/>
      <c r="IA46" s="400"/>
      <c r="IB46" s="400"/>
      <c r="IC46" s="400"/>
      <c r="ID46" s="400"/>
      <c r="IE46" s="400"/>
      <c r="IF46" s="400"/>
      <c r="IG46" s="400"/>
      <c r="IH46" s="400"/>
      <c r="II46" s="400"/>
      <c r="IJ46" s="400"/>
      <c r="IK46" s="400"/>
      <c r="IL46" s="400"/>
      <c r="IM46" s="400"/>
      <c r="IN46" s="400"/>
      <c r="IO46" s="400"/>
      <c r="IP46" s="400"/>
      <c r="IQ46" s="400"/>
      <c r="IR46" s="400"/>
      <c r="IS46" s="400"/>
      <c r="IT46" s="400"/>
      <c r="IU46" s="400"/>
      <c r="IV46" s="400"/>
      <c r="IW46" s="400"/>
      <c r="IX46" s="400"/>
      <c r="IY46" s="400"/>
      <c r="IZ46" s="400"/>
      <c r="JA46" s="400"/>
      <c r="JB46" s="400"/>
      <c r="JC46" s="400"/>
      <c r="JD46" s="400"/>
      <c r="JE46" s="400"/>
      <c r="JF46" s="400"/>
      <c r="JG46" s="400"/>
    </row>
    <row r="47" spans="1:267" s="425" customFormat="1" x14ac:dyDescent="0.2">
      <c r="A47" s="400"/>
      <c r="B47" s="400"/>
      <c r="C47" s="400"/>
      <c r="D47" s="400"/>
      <c r="E47" s="426"/>
      <c r="F47" s="400"/>
      <c r="G47" s="402"/>
      <c r="H47" s="401"/>
      <c r="I47" s="400"/>
      <c r="J47" s="400"/>
      <c r="K47" s="400"/>
      <c r="L47" s="400"/>
      <c r="M47" s="400"/>
      <c r="N47" s="400"/>
      <c r="O47" s="400"/>
      <c r="P47" s="400"/>
      <c r="Q47" s="400"/>
      <c r="R47" s="400"/>
      <c r="S47" s="395"/>
      <c r="T47" s="395"/>
      <c r="U47" s="395"/>
      <c r="V47" s="395"/>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0"/>
      <c r="BR47" s="400"/>
      <c r="BS47" s="400"/>
      <c r="BT47" s="400"/>
      <c r="BU47" s="400"/>
      <c r="BV47" s="400"/>
      <c r="BW47" s="400"/>
      <c r="BX47" s="400"/>
      <c r="BY47" s="400"/>
      <c r="BZ47" s="400"/>
      <c r="CA47" s="400"/>
      <c r="CB47" s="400"/>
      <c r="CC47" s="400"/>
      <c r="CD47" s="400"/>
      <c r="CE47" s="400"/>
      <c r="CF47" s="400"/>
      <c r="CG47" s="400"/>
      <c r="CH47" s="400"/>
      <c r="CI47" s="400"/>
      <c r="CJ47" s="400"/>
      <c r="CK47" s="400"/>
      <c r="CL47" s="400"/>
      <c r="CM47" s="400"/>
      <c r="CN47" s="400"/>
      <c r="CO47" s="400"/>
      <c r="CP47" s="400"/>
      <c r="CQ47" s="400"/>
      <c r="CR47" s="400"/>
      <c r="CS47" s="400"/>
      <c r="CT47" s="400"/>
      <c r="CU47" s="400"/>
      <c r="CV47" s="400"/>
      <c r="CW47" s="400"/>
      <c r="CX47" s="400"/>
      <c r="CY47" s="400"/>
      <c r="CZ47" s="400"/>
      <c r="DA47" s="400"/>
      <c r="DB47" s="400"/>
      <c r="DC47" s="400"/>
      <c r="DD47" s="400"/>
      <c r="DE47" s="400"/>
      <c r="DF47" s="400"/>
      <c r="DG47" s="400"/>
      <c r="DH47" s="400"/>
      <c r="DI47" s="400"/>
      <c r="DJ47" s="400"/>
      <c r="DK47" s="400"/>
      <c r="DL47" s="400"/>
      <c r="DM47" s="400"/>
      <c r="DN47" s="400"/>
      <c r="DO47" s="400"/>
      <c r="DP47" s="400"/>
      <c r="DQ47" s="400"/>
      <c r="DR47" s="400"/>
      <c r="DS47" s="400"/>
      <c r="DT47" s="400"/>
      <c r="DU47" s="400"/>
      <c r="DV47" s="400"/>
      <c r="DW47" s="400"/>
      <c r="DX47" s="400"/>
      <c r="DY47" s="400"/>
      <c r="DZ47" s="400"/>
      <c r="EA47" s="400"/>
      <c r="EB47" s="400"/>
      <c r="EC47" s="400"/>
      <c r="ED47" s="400"/>
      <c r="EE47" s="400"/>
      <c r="EF47" s="400"/>
      <c r="EG47" s="400"/>
      <c r="EH47" s="400"/>
      <c r="EI47" s="400"/>
      <c r="EJ47" s="400"/>
      <c r="EK47" s="400"/>
      <c r="EL47" s="400"/>
      <c r="EM47" s="400"/>
      <c r="EN47" s="400"/>
      <c r="EO47" s="400"/>
      <c r="EP47" s="400"/>
      <c r="EQ47" s="400"/>
      <c r="ER47" s="400"/>
      <c r="ES47" s="400"/>
      <c r="ET47" s="400"/>
      <c r="EU47" s="400"/>
      <c r="EV47" s="400"/>
      <c r="EW47" s="400"/>
      <c r="EX47" s="400"/>
      <c r="EY47" s="400"/>
      <c r="EZ47" s="400"/>
      <c r="FA47" s="400"/>
      <c r="FB47" s="400"/>
      <c r="FC47" s="400"/>
      <c r="FD47" s="400"/>
      <c r="FE47" s="400"/>
      <c r="FF47" s="400"/>
      <c r="FG47" s="400"/>
      <c r="FH47" s="400"/>
      <c r="FI47" s="400"/>
      <c r="FJ47" s="400"/>
      <c r="FK47" s="400"/>
      <c r="FL47" s="400"/>
      <c r="FM47" s="400"/>
      <c r="FN47" s="400"/>
      <c r="FO47" s="400"/>
      <c r="FP47" s="400"/>
      <c r="FQ47" s="400"/>
      <c r="FR47" s="400"/>
      <c r="FS47" s="400"/>
      <c r="FT47" s="400"/>
      <c r="FU47" s="400"/>
      <c r="FV47" s="400"/>
      <c r="FW47" s="400"/>
      <c r="FX47" s="400"/>
      <c r="FY47" s="400"/>
      <c r="FZ47" s="400"/>
      <c r="GA47" s="400"/>
      <c r="GB47" s="400"/>
      <c r="GC47" s="400"/>
      <c r="GD47" s="400"/>
      <c r="GE47" s="400"/>
      <c r="GF47" s="400"/>
      <c r="GG47" s="400"/>
      <c r="GH47" s="400"/>
      <c r="GI47" s="400"/>
      <c r="GJ47" s="400"/>
      <c r="GK47" s="400"/>
      <c r="GL47" s="400"/>
      <c r="GM47" s="400"/>
      <c r="GN47" s="400"/>
      <c r="GO47" s="400"/>
      <c r="GP47" s="400"/>
      <c r="GQ47" s="400"/>
      <c r="GR47" s="400"/>
      <c r="GS47" s="400"/>
      <c r="GT47" s="400"/>
      <c r="GU47" s="400"/>
      <c r="GV47" s="400"/>
      <c r="GW47" s="400"/>
      <c r="GX47" s="400"/>
      <c r="GY47" s="400"/>
      <c r="GZ47" s="400"/>
      <c r="HA47" s="400"/>
      <c r="HB47" s="400"/>
      <c r="HC47" s="400"/>
      <c r="HD47" s="400"/>
      <c r="HE47" s="400"/>
      <c r="HF47" s="400"/>
      <c r="HG47" s="400"/>
      <c r="HH47" s="400"/>
      <c r="HI47" s="400"/>
      <c r="HJ47" s="400"/>
      <c r="HK47" s="400"/>
      <c r="HL47" s="400"/>
      <c r="HM47" s="400"/>
      <c r="HN47" s="400"/>
      <c r="HO47" s="400"/>
      <c r="HP47" s="400"/>
      <c r="HQ47" s="400"/>
      <c r="HR47" s="400"/>
      <c r="HS47" s="400"/>
      <c r="HT47" s="400"/>
      <c r="HU47" s="400"/>
      <c r="HV47" s="400"/>
      <c r="HW47" s="400"/>
      <c r="HX47" s="400"/>
      <c r="HY47" s="400"/>
      <c r="HZ47" s="400"/>
      <c r="IA47" s="400"/>
      <c r="IB47" s="400"/>
      <c r="IC47" s="400"/>
      <c r="ID47" s="400"/>
      <c r="IE47" s="400"/>
      <c r="IF47" s="400"/>
      <c r="IG47" s="400"/>
      <c r="IH47" s="400"/>
      <c r="II47" s="400"/>
      <c r="IJ47" s="400"/>
      <c r="IK47" s="400"/>
      <c r="IL47" s="400"/>
      <c r="IM47" s="400"/>
      <c r="IN47" s="400"/>
      <c r="IO47" s="400"/>
      <c r="IP47" s="400"/>
      <c r="IQ47" s="400"/>
      <c r="IR47" s="400"/>
      <c r="IS47" s="400"/>
      <c r="IT47" s="400"/>
      <c r="IU47" s="400"/>
      <c r="IV47" s="400"/>
      <c r="IW47" s="400"/>
      <c r="IX47" s="400"/>
      <c r="IY47" s="400"/>
      <c r="IZ47" s="400"/>
      <c r="JA47" s="400"/>
      <c r="JB47" s="400"/>
      <c r="JC47" s="400"/>
      <c r="JD47" s="400"/>
      <c r="JE47" s="400"/>
      <c r="JF47" s="400"/>
      <c r="JG47" s="400"/>
    </row>
    <row r="48" spans="1:267" s="425" customFormat="1" x14ac:dyDescent="0.2">
      <c r="A48" s="400"/>
      <c r="B48" s="400"/>
      <c r="C48" s="400"/>
      <c r="D48" s="400"/>
      <c r="E48" s="426"/>
      <c r="F48" s="400"/>
      <c r="G48" s="402"/>
      <c r="H48" s="401"/>
      <c r="I48" s="400"/>
      <c r="J48" s="400"/>
      <c r="K48" s="400"/>
      <c r="L48" s="400"/>
      <c r="M48" s="400"/>
      <c r="N48" s="400"/>
      <c r="O48" s="400"/>
      <c r="P48" s="400"/>
      <c r="Q48" s="400"/>
      <c r="R48" s="400"/>
      <c r="S48" s="395"/>
      <c r="T48" s="395"/>
      <c r="U48" s="395"/>
      <c r="V48" s="393"/>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0"/>
      <c r="BR48" s="400"/>
      <c r="BS48" s="400"/>
      <c r="BT48" s="400"/>
      <c r="BU48" s="400"/>
      <c r="BV48" s="400"/>
      <c r="BW48" s="400"/>
      <c r="BX48" s="400"/>
      <c r="BY48" s="400"/>
      <c r="BZ48" s="400"/>
      <c r="CA48" s="400"/>
      <c r="CB48" s="400"/>
      <c r="CC48" s="400"/>
      <c r="CD48" s="400"/>
      <c r="CE48" s="400"/>
      <c r="CF48" s="400"/>
      <c r="CG48" s="400"/>
      <c r="CH48" s="400"/>
      <c r="CI48" s="400"/>
      <c r="CJ48" s="400"/>
      <c r="CK48" s="400"/>
      <c r="CL48" s="400"/>
      <c r="CM48" s="400"/>
      <c r="CN48" s="400"/>
      <c r="CO48" s="400"/>
      <c r="CP48" s="400"/>
      <c r="CQ48" s="400"/>
      <c r="CR48" s="400"/>
      <c r="CS48" s="400"/>
      <c r="CT48" s="400"/>
      <c r="CU48" s="400"/>
      <c r="CV48" s="400"/>
      <c r="CW48" s="400"/>
      <c r="CX48" s="400"/>
      <c r="CY48" s="400"/>
      <c r="CZ48" s="400"/>
      <c r="DA48" s="400"/>
      <c r="DB48" s="400"/>
      <c r="DC48" s="400"/>
      <c r="DD48" s="400"/>
      <c r="DE48" s="400"/>
      <c r="DF48" s="400"/>
      <c r="DG48" s="400"/>
      <c r="DH48" s="400"/>
      <c r="DI48" s="400"/>
      <c r="DJ48" s="400"/>
      <c r="DK48" s="400"/>
      <c r="DL48" s="400"/>
      <c r="DM48" s="400"/>
      <c r="DN48" s="400"/>
      <c r="DO48" s="400"/>
      <c r="DP48" s="400"/>
      <c r="DQ48" s="400"/>
      <c r="DR48" s="400"/>
      <c r="DS48" s="400"/>
      <c r="DT48" s="400"/>
      <c r="DU48" s="400"/>
      <c r="DV48" s="400"/>
      <c r="DW48" s="400"/>
      <c r="DX48" s="400"/>
      <c r="DY48" s="400"/>
      <c r="DZ48" s="400"/>
      <c r="EA48" s="400"/>
      <c r="EB48" s="400"/>
      <c r="EC48" s="400"/>
      <c r="ED48" s="400"/>
      <c r="EE48" s="400"/>
      <c r="EF48" s="400"/>
      <c r="EG48" s="400"/>
      <c r="EH48" s="400"/>
      <c r="EI48" s="400"/>
      <c r="EJ48" s="400"/>
      <c r="EK48" s="400"/>
      <c r="EL48" s="400"/>
      <c r="EM48" s="400"/>
      <c r="EN48" s="400"/>
      <c r="EO48" s="400"/>
      <c r="EP48" s="400"/>
      <c r="EQ48" s="400"/>
      <c r="ER48" s="400"/>
      <c r="ES48" s="400"/>
      <c r="ET48" s="400"/>
      <c r="EU48" s="400"/>
      <c r="EV48" s="400"/>
      <c r="EW48" s="400"/>
      <c r="EX48" s="400"/>
      <c r="EY48" s="400"/>
      <c r="EZ48" s="400"/>
      <c r="FA48" s="400"/>
      <c r="FB48" s="400"/>
      <c r="FC48" s="400"/>
      <c r="FD48" s="400"/>
      <c r="FE48" s="400"/>
      <c r="FF48" s="400"/>
      <c r="FG48" s="400"/>
      <c r="FH48" s="400"/>
      <c r="FI48" s="400"/>
      <c r="FJ48" s="400"/>
      <c r="FK48" s="400"/>
      <c r="FL48" s="400"/>
      <c r="FM48" s="400"/>
      <c r="FN48" s="400"/>
      <c r="FO48" s="400"/>
      <c r="FP48" s="400"/>
      <c r="FQ48" s="400"/>
      <c r="FR48" s="400"/>
      <c r="FS48" s="400"/>
      <c r="FT48" s="400"/>
      <c r="FU48" s="400"/>
      <c r="FV48" s="400"/>
      <c r="FW48" s="400"/>
      <c r="FX48" s="400"/>
      <c r="FY48" s="400"/>
      <c r="FZ48" s="400"/>
      <c r="GA48" s="400"/>
      <c r="GB48" s="400"/>
      <c r="GC48" s="400"/>
      <c r="GD48" s="400"/>
      <c r="GE48" s="400"/>
      <c r="GF48" s="400"/>
      <c r="GG48" s="400"/>
      <c r="GH48" s="400"/>
      <c r="GI48" s="400"/>
      <c r="GJ48" s="400"/>
      <c r="GK48" s="400"/>
      <c r="GL48" s="400"/>
      <c r="GM48" s="400"/>
      <c r="GN48" s="400"/>
      <c r="GO48" s="400"/>
      <c r="GP48" s="400"/>
      <c r="GQ48" s="400"/>
      <c r="GR48" s="400"/>
      <c r="GS48" s="400"/>
      <c r="GT48" s="400"/>
      <c r="GU48" s="400"/>
      <c r="GV48" s="400"/>
      <c r="GW48" s="400"/>
      <c r="GX48" s="400"/>
      <c r="GY48" s="400"/>
      <c r="GZ48" s="400"/>
      <c r="HA48" s="400"/>
      <c r="HB48" s="400"/>
      <c r="HC48" s="400"/>
      <c r="HD48" s="400"/>
      <c r="HE48" s="400"/>
      <c r="HF48" s="400"/>
      <c r="HG48" s="400"/>
      <c r="HH48" s="400"/>
      <c r="HI48" s="400"/>
      <c r="HJ48" s="400"/>
      <c r="HK48" s="400"/>
      <c r="HL48" s="400"/>
      <c r="HM48" s="400"/>
      <c r="HN48" s="400"/>
      <c r="HO48" s="400"/>
      <c r="HP48" s="400"/>
      <c r="HQ48" s="400"/>
      <c r="HR48" s="400"/>
      <c r="HS48" s="400"/>
      <c r="HT48" s="400"/>
      <c r="HU48" s="400"/>
      <c r="HV48" s="400"/>
      <c r="HW48" s="400"/>
      <c r="HX48" s="400"/>
      <c r="HY48" s="400"/>
      <c r="HZ48" s="400"/>
      <c r="IA48" s="400"/>
      <c r="IB48" s="400"/>
      <c r="IC48" s="400"/>
      <c r="ID48" s="400"/>
      <c r="IE48" s="400"/>
      <c r="IF48" s="400"/>
      <c r="IG48" s="400"/>
      <c r="IH48" s="400"/>
      <c r="II48" s="400"/>
      <c r="IJ48" s="400"/>
      <c r="IK48" s="400"/>
      <c r="IL48" s="400"/>
      <c r="IM48" s="400"/>
      <c r="IN48" s="400"/>
      <c r="IO48" s="400"/>
      <c r="IP48" s="400"/>
      <c r="IQ48" s="400"/>
      <c r="IR48" s="400"/>
      <c r="IS48" s="400"/>
      <c r="IT48" s="400"/>
      <c r="IU48" s="400"/>
      <c r="IV48" s="400"/>
      <c r="IW48" s="400"/>
      <c r="IX48" s="400"/>
      <c r="IY48" s="400"/>
      <c r="IZ48" s="400"/>
      <c r="JA48" s="400"/>
      <c r="JB48" s="400"/>
      <c r="JC48" s="400"/>
      <c r="JD48" s="400"/>
      <c r="JE48" s="400"/>
      <c r="JF48" s="400"/>
      <c r="JG48" s="400"/>
    </row>
    <row r="49" spans="1:267" s="425" customFormat="1" x14ac:dyDescent="0.2">
      <c r="A49" s="400"/>
      <c r="B49" s="400"/>
      <c r="C49" s="400"/>
      <c r="D49" s="400"/>
      <c r="E49" s="426"/>
      <c r="F49" s="400"/>
      <c r="G49" s="402"/>
      <c r="H49" s="401"/>
      <c r="I49" s="400"/>
      <c r="J49" s="400"/>
      <c r="K49" s="400"/>
      <c r="L49" s="400"/>
      <c r="M49" s="400"/>
      <c r="N49" s="400"/>
      <c r="O49" s="400"/>
      <c r="P49" s="400"/>
      <c r="Q49" s="400"/>
      <c r="R49" s="544"/>
      <c r="S49" s="393"/>
      <c r="T49" s="393"/>
      <c r="U49" s="393"/>
      <c r="V49" s="395"/>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0"/>
      <c r="BR49" s="400"/>
      <c r="BS49" s="400"/>
      <c r="BT49" s="400"/>
      <c r="BU49" s="400"/>
      <c r="BV49" s="400"/>
      <c r="BW49" s="400"/>
      <c r="BX49" s="400"/>
      <c r="BY49" s="400"/>
      <c r="BZ49" s="400"/>
      <c r="CA49" s="400"/>
      <c r="CB49" s="400"/>
      <c r="CC49" s="400"/>
      <c r="CD49" s="400"/>
      <c r="CE49" s="400"/>
      <c r="CF49" s="400"/>
      <c r="CG49" s="400"/>
      <c r="CH49" s="400"/>
      <c r="CI49" s="400"/>
      <c r="CJ49" s="400"/>
      <c r="CK49" s="400"/>
      <c r="CL49" s="400"/>
      <c r="CM49" s="400"/>
      <c r="CN49" s="400"/>
      <c r="CO49" s="400"/>
      <c r="CP49" s="400"/>
      <c r="CQ49" s="400"/>
      <c r="CR49" s="400"/>
      <c r="CS49" s="400"/>
      <c r="CT49" s="400"/>
      <c r="CU49" s="400"/>
      <c r="CV49" s="400"/>
      <c r="CW49" s="400"/>
      <c r="CX49" s="400"/>
      <c r="CY49" s="400"/>
      <c r="CZ49" s="400"/>
      <c r="DA49" s="400"/>
      <c r="DB49" s="400"/>
      <c r="DC49" s="400"/>
      <c r="DD49" s="400"/>
      <c r="DE49" s="400"/>
      <c r="DF49" s="400"/>
      <c r="DG49" s="400"/>
      <c r="DH49" s="400"/>
      <c r="DI49" s="400"/>
      <c r="DJ49" s="400"/>
      <c r="DK49" s="400"/>
      <c r="DL49" s="400"/>
      <c r="DM49" s="400"/>
      <c r="DN49" s="400"/>
      <c r="DO49" s="400"/>
      <c r="DP49" s="400"/>
      <c r="DQ49" s="400"/>
      <c r="DR49" s="400"/>
      <c r="DS49" s="400"/>
      <c r="DT49" s="400"/>
      <c r="DU49" s="400"/>
      <c r="DV49" s="400"/>
      <c r="DW49" s="400"/>
      <c r="DX49" s="400"/>
      <c r="DY49" s="400"/>
      <c r="DZ49" s="400"/>
      <c r="EA49" s="400"/>
      <c r="EB49" s="400"/>
      <c r="EC49" s="400"/>
      <c r="ED49" s="400"/>
      <c r="EE49" s="400"/>
      <c r="EF49" s="400"/>
      <c r="EG49" s="400"/>
      <c r="EH49" s="400"/>
      <c r="EI49" s="400"/>
      <c r="EJ49" s="400"/>
      <c r="EK49" s="400"/>
      <c r="EL49" s="400"/>
      <c r="EM49" s="400"/>
      <c r="EN49" s="400"/>
      <c r="EO49" s="400"/>
      <c r="EP49" s="400"/>
      <c r="EQ49" s="400"/>
      <c r="ER49" s="400"/>
      <c r="ES49" s="400"/>
      <c r="ET49" s="400"/>
      <c r="EU49" s="400"/>
      <c r="EV49" s="400"/>
      <c r="EW49" s="400"/>
      <c r="EX49" s="400"/>
      <c r="EY49" s="400"/>
      <c r="EZ49" s="400"/>
      <c r="FA49" s="400"/>
      <c r="FB49" s="400"/>
      <c r="FC49" s="400"/>
      <c r="FD49" s="400"/>
      <c r="FE49" s="400"/>
      <c r="FF49" s="400"/>
      <c r="FG49" s="400"/>
      <c r="FH49" s="400"/>
      <c r="FI49" s="400"/>
      <c r="FJ49" s="400"/>
      <c r="FK49" s="400"/>
      <c r="FL49" s="400"/>
      <c r="FM49" s="400"/>
      <c r="FN49" s="400"/>
      <c r="FO49" s="400"/>
      <c r="FP49" s="400"/>
      <c r="FQ49" s="400"/>
      <c r="FR49" s="400"/>
      <c r="FS49" s="400"/>
      <c r="FT49" s="400"/>
      <c r="FU49" s="400"/>
      <c r="FV49" s="400"/>
      <c r="FW49" s="400"/>
      <c r="FX49" s="400"/>
      <c r="FY49" s="400"/>
      <c r="FZ49" s="400"/>
      <c r="GA49" s="400"/>
      <c r="GB49" s="400"/>
      <c r="GC49" s="400"/>
      <c r="GD49" s="400"/>
      <c r="GE49" s="400"/>
      <c r="GF49" s="400"/>
      <c r="GG49" s="400"/>
      <c r="GH49" s="400"/>
      <c r="GI49" s="400"/>
      <c r="GJ49" s="400"/>
      <c r="GK49" s="400"/>
      <c r="GL49" s="400"/>
      <c r="GM49" s="400"/>
      <c r="GN49" s="400"/>
      <c r="GO49" s="400"/>
      <c r="GP49" s="400"/>
      <c r="GQ49" s="400"/>
      <c r="GR49" s="400"/>
      <c r="GS49" s="400"/>
      <c r="GT49" s="400"/>
      <c r="GU49" s="400"/>
      <c r="GV49" s="400"/>
      <c r="GW49" s="400"/>
      <c r="GX49" s="400"/>
      <c r="GY49" s="400"/>
      <c r="GZ49" s="400"/>
      <c r="HA49" s="400"/>
      <c r="HB49" s="400"/>
      <c r="HC49" s="400"/>
      <c r="HD49" s="400"/>
      <c r="HE49" s="400"/>
      <c r="HF49" s="400"/>
      <c r="HG49" s="400"/>
      <c r="HH49" s="400"/>
      <c r="HI49" s="400"/>
      <c r="HJ49" s="400"/>
      <c r="HK49" s="400"/>
      <c r="HL49" s="400"/>
      <c r="HM49" s="400"/>
      <c r="HN49" s="400"/>
      <c r="HO49" s="400"/>
      <c r="HP49" s="400"/>
      <c r="HQ49" s="400"/>
      <c r="HR49" s="400"/>
      <c r="HS49" s="400"/>
      <c r="HT49" s="400"/>
      <c r="HU49" s="400"/>
      <c r="HV49" s="400"/>
      <c r="HW49" s="400"/>
      <c r="HX49" s="400"/>
      <c r="HY49" s="400"/>
      <c r="HZ49" s="400"/>
      <c r="IA49" s="400"/>
      <c r="IB49" s="400"/>
      <c r="IC49" s="400"/>
      <c r="ID49" s="400"/>
      <c r="IE49" s="400"/>
      <c r="IF49" s="400"/>
      <c r="IG49" s="400"/>
      <c r="IH49" s="400"/>
      <c r="II49" s="400"/>
      <c r="IJ49" s="400"/>
      <c r="IK49" s="400"/>
      <c r="IL49" s="400"/>
      <c r="IM49" s="400"/>
      <c r="IN49" s="400"/>
      <c r="IO49" s="400"/>
      <c r="IP49" s="400"/>
      <c r="IQ49" s="400"/>
      <c r="IR49" s="400"/>
      <c r="IS49" s="400"/>
      <c r="IT49" s="400"/>
      <c r="IU49" s="400"/>
      <c r="IV49" s="400"/>
      <c r="IW49" s="400"/>
      <c r="IX49" s="400"/>
      <c r="IY49" s="400"/>
      <c r="IZ49" s="400"/>
      <c r="JA49" s="400"/>
      <c r="JB49" s="400"/>
      <c r="JC49" s="400"/>
      <c r="JD49" s="400"/>
      <c r="JE49" s="400"/>
      <c r="JF49" s="400"/>
      <c r="JG49" s="400"/>
    </row>
    <row r="50" spans="1:267" s="425" customFormat="1" x14ac:dyDescent="0.2">
      <c r="A50" s="400"/>
      <c r="B50" s="400"/>
      <c r="C50" s="400"/>
      <c r="D50" s="400"/>
      <c r="E50" s="426"/>
      <c r="F50" s="400"/>
      <c r="G50" s="402"/>
      <c r="H50" s="401"/>
      <c r="I50" s="400"/>
      <c r="J50" s="400"/>
      <c r="K50" s="400"/>
      <c r="L50" s="400"/>
      <c r="M50" s="400"/>
      <c r="N50" s="400"/>
      <c r="O50" s="400"/>
      <c r="P50" s="400"/>
      <c r="Q50" s="400"/>
      <c r="R50" s="544"/>
      <c r="S50" s="393"/>
      <c r="T50" s="393"/>
      <c r="U50" s="393"/>
      <c r="V50" s="393"/>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400"/>
      <c r="CH50" s="400"/>
      <c r="CI50" s="400"/>
      <c r="CJ50" s="400"/>
      <c r="CK50" s="400"/>
      <c r="CL50" s="400"/>
      <c r="CM50" s="400"/>
      <c r="CN50" s="400"/>
      <c r="CO50" s="400"/>
      <c r="CP50" s="400"/>
      <c r="CQ50" s="400"/>
      <c r="CR50" s="400"/>
      <c r="CS50" s="400"/>
      <c r="CT50" s="400"/>
      <c r="CU50" s="400"/>
      <c r="CV50" s="400"/>
      <c r="CW50" s="400"/>
      <c r="CX50" s="400"/>
      <c r="CY50" s="400"/>
      <c r="CZ50" s="400"/>
      <c r="DA50" s="400"/>
      <c r="DB50" s="400"/>
      <c r="DC50" s="400"/>
      <c r="DD50" s="400"/>
      <c r="DE50" s="400"/>
      <c r="DF50" s="400"/>
      <c r="DG50" s="400"/>
      <c r="DH50" s="400"/>
      <c r="DI50" s="400"/>
      <c r="DJ50" s="400"/>
      <c r="DK50" s="400"/>
      <c r="DL50" s="400"/>
      <c r="DM50" s="400"/>
      <c r="DN50" s="400"/>
      <c r="DO50" s="400"/>
      <c r="DP50" s="400"/>
      <c r="DQ50" s="400"/>
      <c r="DR50" s="400"/>
      <c r="DS50" s="400"/>
      <c r="DT50" s="400"/>
      <c r="DU50" s="400"/>
      <c r="DV50" s="400"/>
      <c r="DW50" s="400"/>
      <c r="DX50" s="400"/>
      <c r="DY50" s="400"/>
      <c r="DZ50" s="400"/>
      <c r="EA50" s="400"/>
      <c r="EB50" s="400"/>
      <c r="EC50" s="400"/>
      <c r="ED50" s="400"/>
      <c r="EE50" s="400"/>
      <c r="EF50" s="400"/>
      <c r="EG50" s="400"/>
      <c r="EH50" s="400"/>
      <c r="EI50" s="400"/>
      <c r="EJ50" s="400"/>
      <c r="EK50" s="400"/>
      <c r="EL50" s="400"/>
      <c r="EM50" s="400"/>
      <c r="EN50" s="400"/>
      <c r="EO50" s="400"/>
      <c r="EP50" s="400"/>
      <c r="EQ50" s="400"/>
      <c r="ER50" s="400"/>
      <c r="ES50" s="400"/>
      <c r="ET50" s="400"/>
      <c r="EU50" s="400"/>
      <c r="EV50" s="400"/>
      <c r="EW50" s="400"/>
      <c r="EX50" s="400"/>
      <c r="EY50" s="400"/>
      <c r="EZ50" s="400"/>
      <c r="FA50" s="400"/>
      <c r="FB50" s="400"/>
      <c r="FC50" s="400"/>
      <c r="FD50" s="400"/>
      <c r="FE50" s="400"/>
      <c r="FF50" s="400"/>
      <c r="FG50" s="400"/>
      <c r="FH50" s="400"/>
      <c r="FI50" s="400"/>
      <c r="FJ50" s="400"/>
      <c r="FK50" s="400"/>
      <c r="FL50" s="400"/>
      <c r="FM50" s="400"/>
      <c r="FN50" s="400"/>
      <c r="FO50" s="400"/>
      <c r="FP50" s="400"/>
      <c r="FQ50" s="400"/>
      <c r="FR50" s="400"/>
      <c r="FS50" s="400"/>
      <c r="FT50" s="400"/>
      <c r="FU50" s="400"/>
      <c r="FV50" s="400"/>
      <c r="FW50" s="400"/>
      <c r="FX50" s="400"/>
      <c r="FY50" s="400"/>
      <c r="FZ50" s="400"/>
      <c r="GA50" s="400"/>
      <c r="GB50" s="400"/>
      <c r="GC50" s="400"/>
      <c r="GD50" s="400"/>
      <c r="GE50" s="400"/>
      <c r="GF50" s="400"/>
      <c r="GG50" s="400"/>
      <c r="GH50" s="400"/>
      <c r="GI50" s="400"/>
      <c r="GJ50" s="400"/>
      <c r="GK50" s="400"/>
      <c r="GL50" s="400"/>
      <c r="GM50" s="400"/>
      <c r="GN50" s="400"/>
      <c r="GO50" s="400"/>
      <c r="GP50" s="400"/>
      <c r="GQ50" s="400"/>
      <c r="GR50" s="400"/>
      <c r="GS50" s="400"/>
      <c r="GT50" s="400"/>
      <c r="GU50" s="400"/>
      <c r="GV50" s="400"/>
      <c r="GW50" s="400"/>
      <c r="GX50" s="400"/>
      <c r="GY50" s="400"/>
      <c r="GZ50" s="400"/>
      <c r="HA50" s="400"/>
      <c r="HB50" s="400"/>
      <c r="HC50" s="400"/>
      <c r="HD50" s="400"/>
      <c r="HE50" s="400"/>
      <c r="HF50" s="400"/>
      <c r="HG50" s="400"/>
      <c r="HH50" s="400"/>
      <c r="HI50" s="400"/>
      <c r="HJ50" s="400"/>
      <c r="HK50" s="400"/>
      <c r="HL50" s="400"/>
      <c r="HM50" s="400"/>
      <c r="HN50" s="400"/>
      <c r="HO50" s="400"/>
      <c r="HP50" s="400"/>
      <c r="HQ50" s="400"/>
      <c r="HR50" s="400"/>
      <c r="HS50" s="400"/>
      <c r="HT50" s="400"/>
      <c r="HU50" s="400"/>
      <c r="HV50" s="400"/>
      <c r="HW50" s="400"/>
      <c r="HX50" s="400"/>
      <c r="HY50" s="400"/>
      <c r="HZ50" s="400"/>
      <c r="IA50" s="400"/>
      <c r="IB50" s="400"/>
      <c r="IC50" s="400"/>
      <c r="ID50" s="400"/>
      <c r="IE50" s="400"/>
      <c r="IF50" s="400"/>
      <c r="IG50" s="400"/>
      <c r="IH50" s="400"/>
      <c r="II50" s="400"/>
      <c r="IJ50" s="400"/>
      <c r="IK50" s="400"/>
      <c r="IL50" s="400"/>
      <c r="IM50" s="400"/>
      <c r="IN50" s="400"/>
      <c r="IO50" s="400"/>
      <c r="IP50" s="400"/>
      <c r="IQ50" s="400"/>
      <c r="IR50" s="400"/>
      <c r="IS50" s="400"/>
      <c r="IT50" s="400"/>
      <c r="IU50" s="400"/>
      <c r="IV50" s="400"/>
      <c r="IW50" s="400"/>
      <c r="IX50" s="400"/>
      <c r="IY50" s="400"/>
      <c r="IZ50" s="400"/>
      <c r="JA50" s="400"/>
      <c r="JB50" s="400"/>
      <c r="JC50" s="400"/>
      <c r="JD50" s="400"/>
      <c r="JE50" s="400"/>
      <c r="JF50" s="400"/>
      <c r="JG50" s="400"/>
    </row>
    <row r="51" spans="1:267" s="425" customFormat="1" x14ac:dyDescent="0.2">
      <c r="A51" s="400"/>
      <c r="B51" s="400"/>
      <c r="C51" s="400"/>
      <c r="D51" s="400"/>
      <c r="E51" s="426"/>
      <c r="F51" s="400"/>
      <c r="G51" s="402"/>
      <c r="H51" s="401"/>
      <c r="I51" s="400"/>
      <c r="J51" s="400"/>
      <c r="K51" s="400"/>
      <c r="L51" s="400"/>
      <c r="M51" s="400"/>
      <c r="N51" s="400"/>
      <c r="O51" s="400"/>
      <c r="P51" s="400"/>
      <c r="Q51" s="400"/>
      <c r="R51" s="544"/>
      <c r="S51" s="400"/>
      <c r="T51" s="400"/>
      <c r="U51" s="545"/>
      <c r="V51" s="393"/>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0"/>
      <c r="BR51" s="400"/>
      <c r="BS51" s="400"/>
      <c r="BT51" s="400"/>
      <c r="BU51" s="400"/>
      <c r="BV51" s="400"/>
      <c r="BW51" s="400"/>
      <c r="BX51" s="400"/>
      <c r="BY51" s="400"/>
      <c r="BZ51" s="400"/>
      <c r="CA51" s="400"/>
      <c r="CB51" s="400"/>
      <c r="CC51" s="400"/>
      <c r="CD51" s="400"/>
      <c r="CE51" s="400"/>
      <c r="CF51" s="400"/>
      <c r="CG51" s="400"/>
      <c r="CH51" s="400"/>
      <c r="CI51" s="400"/>
      <c r="CJ51" s="400"/>
      <c r="CK51" s="400"/>
      <c r="CL51" s="400"/>
      <c r="CM51" s="400"/>
      <c r="CN51" s="400"/>
      <c r="CO51" s="400"/>
      <c r="CP51" s="400"/>
      <c r="CQ51" s="400"/>
      <c r="CR51" s="400"/>
      <c r="CS51" s="400"/>
      <c r="CT51" s="400"/>
      <c r="CU51" s="400"/>
      <c r="CV51" s="400"/>
      <c r="CW51" s="400"/>
      <c r="CX51" s="400"/>
      <c r="CY51" s="400"/>
      <c r="CZ51" s="400"/>
      <c r="DA51" s="400"/>
      <c r="DB51" s="400"/>
      <c r="DC51" s="400"/>
      <c r="DD51" s="400"/>
      <c r="DE51" s="400"/>
      <c r="DF51" s="400"/>
      <c r="DG51" s="400"/>
      <c r="DH51" s="400"/>
      <c r="DI51" s="400"/>
      <c r="DJ51" s="400"/>
      <c r="DK51" s="400"/>
      <c r="DL51" s="400"/>
      <c r="DM51" s="400"/>
      <c r="DN51" s="400"/>
      <c r="DO51" s="400"/>
      <c r="DP51" s="400"/>
      <c r="DQ51" s="400"/>
      <c r="DR51" s="400"/>
      <c r="DS51" s="400"/>
      <c r="DT51" s="400"/>
      <c r="DU51" s="400"/>
      <c r="DV51" s="400"/>
      <c r="DW51" s="400"/>
      <c r="DX51" s="400"/>
      <c r="DY51" s="400"/>
      <c r="DZ51" s="400"/>
      <c r="EA51" s="400"/>
      <c r="EB51" s="400"/>
      <c r="EC51" s="400"/>
      <c r="ED51" s="400"/>
      <c r="EE51" s="400"/>
      <c r="EF51" s="400"/>
      <c r="EG51" s="400"/>
      <c r="EH51" s="400"/>
      <c r="EI51" s="400"/>
      <c r="EJ51" s="400"/>
      <c r="EK51" s="400"/>
      <c r="EL51" s="400"/>
      <c r="EM51" s="400"/>
      <c r="EN51" s="400"/>
      <c r="EO51" s="400"/>
      <c r="EP51" s="400"/>
      <c r="EQ51" s="400"/>
      <c r="ER51" s="400"/>
      <c r="ES51" s="400"/>
      <c r="ET51" s="400"/>
      <c r="EU51" s="400"/>
      <c r="EV51" s="400"/>
      <c r="EW51" s="400"/>
      <c r="EX51" s="400"/>
      <c r="EY51" s="400"/>
      <c r="EZ51" s="400"/>
      <c r="FA51" s="400"/>
      <c r="FB51" s="400"/>
      <c r="FC51" s="400"/>
      <c r="FD51" s="400"/>
      <c r="FE51" s="400"/>
      <c r="FF51" s="400"/>
      <c r="FG51" s="400"/>
      <c r="FH51" s="400"/>
      <c r="FI51" s="400"/>
      <c r="FJ51" s="400"/>
      <c r="FK51" s="400"/>
      <c r="FL51" s="400"/>
      <c r="FM51" s="400"/>
      <c r="FN51" s="400"/>
      <c r="FO51" s="400"/>
      <c r="FP51" s="400"/>
      <c r="FQ51" s="400"/>
      <c r="FR51" s="400"/>
      <c r="FS51" s="400"/>
      <c r="FT51" s="400"/>
      <c r="FU51" s="400"/>
      <c r="FV51" s="400"/>
      <c r="FW51" s="400"/>
      <c r="FX51" s="400"/>
      <c r="FY51" s="400"/>
      <c r="FZ51" s="400"/>
      <c r="GA51" s="400"/>
      <c r="GB51" s="400"/>
      <c r="GC51" s="400"/>
      <c r="GD51" s="400"/>
      <c r="GE51" s="400"/>
      <c r="GF51" s="400"/>
      <c r="GG51" s="400"/>
      <c r="GH51" s="400"/>
      <c r="GI51" s="400"/>
      <c r="GJ51" s="400"/>
      <c r="GK51" s="400"/>
      <c r="GL51" s="400"/>
      <c r="GM51" s="400"/>
      <c r="GN51" s="400"/>
      <c r="GO51" s="400"/>
      <c r="GP51" s="400"/>
      <c r="GQ51" s="400"/>
      <c r="GR51" s="400"/>
      <c r="GS51" s="400"/>
      <c r="GT51" s="400"/>
      <c r="GU51" s="400"/>
      <c r="GV51" s="400"/>
      <c r="GW51" s="400"/>
      <c r="GX51" s="400"/>
      <c r="GY51" s="400"/>
      <c r="GZ51" s="400"/>
      <c r="HA51" s="400"/>
      <c r="HB51" s="400"/>
      <c r="HC51" s="400"/>
      <c r="HD51" s="400"/>
      <c r="HE51" s="400"/>
      <c r="HF51" s="400"/>
      <c r="HG51" s="400"/>
      <c r="HH51" s="400"/>
      <c r="HI51" s="400"/>
      <c r="HJ51" s="400"/>
      <c r="HK51" s="400"/>
      <c r="HL51" s="400"/>
      <c r="HM51" s="400"/>
      <c r="HN51" s="400"/>
      <c r="HO51" s="400"/>
      <c r="HP51" s="400"/>
      <c r="HQ51" s="400"/>
      <c r="HR51" s="400"/>
      <c r="HS51" s="400"/>
      <c r="HT51" s="400"/>
      <c r="HU51" s="400"/>
      <c r="HV51" s="400"/>
      <c r="HW51" s="400"/>
      <c r="HX51" s="400"/>
      <c r="HY51" s="400"/>
      <c r="HZ51" s="400"/>
      <c r="IA51" s="400"/>
      <c r="IB51" s="400"/>
      <c r="IC51" s="400"/>
      <c r="ID51" s="400"/>
      <c r="IE51" s="400"/>
      <c r="IF51" s="400"/>
      <c r="IG51" s="400"/>
      <c r="IH51" s="400"/>
      <c r="II51" s="400"/>
      <c r="IJ51" s="400"/>
      <c r="IK51" s="400"/>
      <c r="IL51" s="400"/>
      <c r="IM51" s="400"/>
      <c r="IN51" s="400"/>
      <c r="IO51" s="400"/>
      <c r="IP51" s="400"/>
      <c r="IQ51" s="400"/>
      <c r="IR51" s="400"/>
      <c r="IS51" s="400"/>
      <c r="IT51" s="400"/>
      <c r="IU51" s="400"/>
      <c r="IV51" s="400"/>
      <c r="IW51" s="400"/>
      <c r="IX51" s="400"/>
      <c r="IY51" s="400"/>
      <c r="IZ51" s="400"/>
      <c r="JA51" s="400"/>
      <c r="JB51" s="400"/>
      <c r="JC51" s="400"/>
      <c r="JD51" s="400"/>
      <c r="JE51" s="400"/>
      <c r="JF51" s="400"/>
      <c r="JG51" s="400"/>
    </row>
    <row r="52" spans="1:267" s="425" customFormat="1" x14ac:dyDescent="0.2">
      <c r="A52" s="400"/>
      <c r="B52" s="400"/>
      <c r="C52" s="400"/>
      <c r="D52" s="400"/>
      <c r="E52" s="426"/>
      <c r="F52" s="400"/>
      <c r="G52" s="402"/>
      <c r="H52" s="401"/>
      <c r="I52" s="400"/>
      <c r="J52" s="400"/>
      <c r="K52" s="400"/>
      <c r="L52" s="400"/>
      <c r="M52" s="400"/>
      <c r="N52" s="400"/>
      <c r="O52" s="400"/>
      <c r="P52" s="400"/>
      <c r="Q52" s="400"/>
      <c r="R52" s="544"/>
      <c r="S52" s="400"/>
      <c r="T52" s="400"/>
      <c r="U52" s="545"/>
      <c r="V52" s="395"/>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c r="BT52" s="400"/>
      <c r="BU52" s="400"/>
      <c r="BV52" s="400"/>
      <c r="BW52" s="400"/>
      <c r="BX52" s="400"/>
      <c r="BY52" s="400"/>
      <c r="BZ52" s="400"/>
      <c r="CA52" s="400"/>
      <c r="CB52" s="400"/>
      <c r="CC52" s="400"/>
      <c r="CD52" s="400"/>
      <c r="CE52" s="400"/>
      <c r="CF52" s="400"/>
      <c r="CG52" s="400"/>
      <c r="CH52" s="400"/>
      <c r="CI52" s="400"/>
      <c r="CJ52" s="400"/>
      <c r="CK52" s="400"/>
      <c r="CL52" s="400"/>
      <c r="CM52" s="400"/>
      <c r="CN52" s="400"/>
      <c r="CO52" s="400"/>
      <c r="CP52" s="400"/>
      <c r="CQ52" s="400"/>
      <c r="CR52" s="400"/>
      <c r="CS52" s="400"/>
      <c r="CT52" s="400"/>
      <c r="CU52" s="400"/>
      <c r="CV52" s="400"/>
      <c r="CW52" s="400"/>
      <c r="CX52" s="400"/>
      <c r="CY52" s="400"/>
      <c r="CZ52" s="400"/>
      <c r="DA52" s="400"/>
      <c r="DB52" s="400"/>
      <c r="DC52" s="400"/>
      <c r="DD52" s="400"/>
      <c r="DE52" s="400"/>
      <c r="DF52" s="400"/>
      <c r="DG52" s="400"/>
      <c r="DH52" s="400"/>
      <c r="DI52" s="400"/>
      <c r="DJ52" s="400"/>
      <c r="DK52" s="400"/>
      <c r="DL52" s="400"/>
      <c r="DM52" s="400"/>
      <c r="DN52" s="400"/>
      <c r="DO52" s="400"/>
      <c r="DP52" s="400"/>
      <c r="DQ52" s="400"/>
      <c r="DR52" s="400"/>
      <c r="DS52" s="400"/>
      <c r="DT52" s="400"/>
      <c r="DU52" s="400"/>
      <c r="DV52" s="400"/>
      <c r="DW52" s="400"/>
      <c r="DX52" s="400"/>
      <c r="DY52" s="400"/>
      <c r="DZ52" s="400"/>
      <c r="EA52" s="400"/>
      <c r="EB52" s="400"/>
      <c r="EC52" s="400"/>
      <c r="ED52" s="400"/>
      <c r="EE52" s="400"/>
      <c r="EF52" s="400"/>
      <c r="EG52" s="400"/>
      <c r="EH52" s="400"/>
      <c r="EI52" s="400"/>
      <c r="EJ52" s="400"/>
      <c r="EK52" s="400"/>
      <c r="EL52" s="400"/>
      <c r="EM52" s="400"/>
      <c r="EN52" s="400"/>
      <c r="EO52" s="400"/>
      <c r="EP52" s="400"/>
      <c r="EQ52" s="400"/>
      <c r="ER52" s="400"/>
      <c r="ES52" s="400"/>
      <c r="ET52" s="400"/>
      <c r="EU52" s="400"/>
      <c r="EV52" s="400"/>
      <c r="EW52" s="400"/>
      <c r="EX52" s="400"/>
      <c r="EY52" s="400"/>
      <c r="EZ52" s="400"/>
      <c r="FA52" s="400"/>
      <c r="FB52" s="400"/>
      <c r="FC52" s="400"/>
      <c r="FD52" s="400"/>
      <c r="FE52" s="400"/>
      <c r="FF52" s="400"/>
      <c r="FG52" s="400"/>
      <c r="FH52" s="400"/>
      <c r="FI52" s="400"/>
      <c r="FJ52" s="400"/>
      <c r="FK52" s="400"/>
      <c r="FL52" s="400"/>
      <c r="FM52" s="400"/>
      <c r="FN52" s="400"/>
      <c r="FO52" s="400"/>
      <c r="FP52" s="400"/>
      <c r="FQ52" s="400"/>
      <c r="FR52" s="400"/>
      <c r="FS52" s="400"/>
      <c r="FT52" s="400"/>
      <c r="FU52" s="400"/>
      <c r="FV52" s="400"/>
      <c r="FW52" s="400"/>
      <c r="FX52" s="400"/>
      <c r="FY52" s="400"/>
      <c r="FZ52" s="400"/>
      <c r="GA52" s="400"/>
      <c r="GB52" s="400"/>
      <c r="GC52" s="400"/>
      <c r="GD52" s="400"/>
      <c r="GE52" s="400"/>
      <c r="GF52" s="400"/>
      <c r="GG52" s="400"/>
      <c r="GH52" s="400"/>
      <c r="GI52" s="400"/>
      <c r="GJ52" s="400"/>
      <c r="GK52" s="400"/>
      <c r="GL52" s="400"/>
      <c r="GM52" s="400"/>
      <c r="GN52" s="400"/>
      <c r="GO52" s="400"/>
      <c r="GP52" s="400"/>
      <c r="GQ52" s="400"/>
      <c r="GR52" s="400"/>
      <c r="GS52" s="400"/>
      <c r="GT52" s="400"/>
      <c r="GU52" s="400"/>
      <c r="GV52" s="400"/>
      <c r="GW52" s="400"/>
      <c r="GX52" s="400"/>
      <c r="GY52" s="400"/>
      <c r="GZ52" s="400"/>
      <c r="HA52" s="400"/>
      <c r="HB52" s="400"/>
      <c r="HC52" s="400"/>
      <c r="HD52" s="400"/>
      <c r="HE52" s="400"/>
      <c r="HF52" s="400"/>
      <c r="HG52" s="400"/>
      <c r="HH52" s="400"/>
      <c r="HI52" s="400"/>
      <c r="HJ52" s="400"/>
      <c r="HK52" s="400"/>
      <c r="HL52" s="400"/>
      <c r="HM52" s="400"/>
      <c r="HN52" s="400"/>
      <c r="HO52" s="400"/>
      <c r="HP52" s="400"/>
      <c r="HQ52" s="400"/>
      <c r="HR52" s="400"/>
      <c r="HS52" s="400"/>
      <c r="HT52" s="400"/>
      <c r="HU52" s="400"/>
      <c r="HV52" s="400"/>
      <c r="HW52" s="400"/>
      <c r="HX52" s="400"/>
      <c r="HY52" s="400"/>
      <c r="HZ52" s="400"/>
      <c r="IA52" s="400"/>
      <c r="IB52" s="400"/>
      <c r="IC52" s="400"/>
      <c r="ID52" s="400"/>
      <c r="IE52" s="400"/>
      <c r="IF52" s="400"/>
      <c r="IG52" s="400"/>
      <c r="IH52" s="400"/>
      <c r="II52" s="400"/>
      <c r="IJ52" s="400"/>
      <c r="IK52" s="400"/>
      <c r="IL52" s="400"/>
      <c r="IM52" s="400"/>
      <c r="IN52" s="400"/>
      <c r="IO52" s="400"/>
      <c r="IP52" s="400"/>
      <c r="IQ52" s="400"/>
      <c r="IR52" s="400"/>
      <c r="IS52" s="400"/>
      <c r="IT52" s="400"/>
      <c r="IU52" s="400"/>
      <c r="IV52" s="400"/>
      <c r="IW52" s="400"/>
      <c r="IX52" s="400"/>
      <c r="IY52" s="400"/>
      <c r="IZ52" s="400"/>
      <c r="JA52" s="400"/>
      <c r="JB52" s="400"/>
      <c r="JC52" s="400"/>
      <c r="JD52" s="400"/>
      <c r="JE52" s="400"/>
      <c r="JF52" s="400"/>
      <c r="JG52" s="400"/>
    </row>
    <row r="53" spans="1:267" s="425" customFormat="1" x14ac:dyDescent="0.2">
      <c r="A53" s="400"/>
      <c r="B53" s="400"/>
      <c r="C53" s="400"/>
      <c r="D53" s="400"/>
      <c r="E53" s="426"/>
      <c r="F53" s="400"/>
      <c r="G53" s="402"/>
      <c r="H53" s="401"/>
      <c r="I53" s="400"/>
      <c r="J53" s="400"/>
      <c r="K53" s="400"/>
      <c r="L53" s="400"/>
      <c r="M53" s="400"/>
      <c r="N53" s="400"/>
      <c r="O53" s="400"/>
      <c r="P53" s="400"/>
      <c r="Q53" s="400"/>
      <c r="R53" s="400"/>
      <c r="S53" s="400"/>
      <c r="T53" s="400"/>
      <c r="U53" s="545"/>
      <c r="V53" s="395"/>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c r="BO53" s="400"/>
      <c r="BP53" s="400"/>
      <c r="BQ53" s="400"/>
      <c r="BR53" s="400"/>
      <c r="BS53" s="400"/>
      <c r="BT53" s="400"/>
      <c r="BU53" s="400"/>
      <c r="BV53" s="400"/>
      <c r="BW53" s="400"/>
      <c r="BX53" s="400"/>
      <c r="BY53" s="400"/>
      <c r="BZ53" s="400"/>
      <c r="CA53" s="400"/>
      <c r="CB53" s="400"/>
      <c r="CC53" s="400"/>
      <c r="CD53" s="400"/>
      <c r="CE53" s="400"/>
      <c r="CF53" s="400"/>
      <c r="CG53" s="400"/>
      <c r="CH53" s="400"/>
      <c r="CI53" s="400"/>
      <c r="CJ53" s="400"/>
      <c r="CK53" s="400"/>
      <c r="CL53" s="400"/>
      <c r="CM53" s="400"/>
      <c r="CN53" s="400"/>
      <c r="CO53" s="400"/>
      <c r="CP53" s="400"/>
      <c r="CQ53" s="400"/>
      <c r="CR53" s="400"/>
      <c r="CS53" s="400"/>
      <c r="CT53" s="400"/>
      <c r="CU53" s="400"/>
      <c r="CV53" s="400"/>
      <c r="CW53" s="400"/>
      <c r="CX53" s="400"/>
      <c r="CY53" s="400"/>
      <c r="CZ53" s="400"/>
      <c r="DA53" s="400"/>
      <c r="DB53" s="400"/>
      <c r="DC53" s="400"/>
      <c r="DD53" s="400"/>
      <c r="DE53" s="400"/>
      <c r="DF53" s="400"/>
      <c r="DG53" s="400"/>
      <c r="DH53" s="400"/>
      <c r="DI53" s="400"/>
      <c r="DJ53" s="400"/>
      <c r="DK53" s="400"/>
      <c r="DL53" s="400"/>
      <c r="DM53" s="400"/>
      <c r="DN53" s="400"/>
      <c r="DO53" s="400"/>
      <c r="DP53" s="400"/>
      <c r="DQ53" s="400"/>
      <c r="DR53" s="400"/>
      <c r="DS53" s="400"/>
      <c r="DT53" s="400"/>
      <c r="DU53" s="400"/>
      <c r="DV53" s="400"/>
      <c r="DW53" s="400"/>
      <c r="DX53" s="400"/>
      <c r="DY53" s="400"/>
      <c r="DZ53" s="400"/>
      <c r="EA53" s="400"/>
      <c r="EB53" s="400"/>
      <c r="EC53" s="400"/>
      <c r="ED53" s="400"/>
      <c r="EE53" s="400"/>
      <c r="EF53" s="400"/>
      <c r="EG53" s="400"/>
      <c r="EH53" s="400"/>
      <c r="EI53" s="400"/>
      <c r="EJ53" s="400"/>
      <c r="EK53" s="400"/>
      <c r="EL53" s="400"/>
      <c r="EM53" s="400"/>
      <c r="EN53" s="400"/>
      <c r="EO53" s="400"/>
      <c r="EP53" s="400"/>
      <c r="EQ53" s="400"/>
      <c r="ER53" s="400"/>
      <c r="ES53" s="400"/>
      <c r="ET53" s="400"/>
      <c r="EU53" s="400"/>
      <c r="EV53" s="400"/>
      <c r="EW53" s="400"/>
      <c r="EX53" s="400"/>
      <c r="EY53" s="400"/>
      <c r="EZ53" s="400"/>
      <c r="FA53" s="400"/>
      <c r="FB53" s="400"/>
      <c r="FC53" s="400"/>
      <c r="FD53" s="400"/>
      <c r="FE53" s="400"/>
      <c r="FF53" s="400"/>
      <c r="FG53" s="400"/>
      <c r="FH53" s="400"/>
      <c r="FI53" s="400"/>
      <c r="FJ53" s="400"/>
      <c r="FK53" s="400"/>
      <c r="FL53" s="400"/>
      <c r="FM53" s="400"/>
      <c r="FN53" s="400"/>
      <c r="FO53" s="400"/>
      <c r="FP53" s="400"/>
      <c r="FQ53" s="400"/>
      <c r="FR53" s="400"/>
      <c r="FS53" s="400"/>
      <c r="FT53" s="400"/>
      <c r="FU53" s="400"/>
      <c r="FV53" s="400"/>
      <c r="FW53" s="400"/>
      <c r="FX53" s="400"/>
      <c r="FY53" s="400"/>
      <c r="FZ53" s="400"/>
      <c r="GA53" s="400"/>
      <c r="GB53" s="400"/>
      <c r="GC53" s="400"/>
      <c r="GD53" s="400"/>
      <c r="GE53" s="400"/>
      <c r="GF53" s="400"/>
      <c r="GG53" s="400"/>
      <c r="GH53" s="400"/>
      <c r="GI53" s="400"/>
      <c r="GJ53" s="400"/>
      <c r="GK53" s="400"/>
      <c r="GL53" s="400"/>
      <c r="GM53" s="400"/>
      <c r="GN53" s="400"/>
      <c r="GO53" s="400"/>
      <c r="GP53" s="400"/>
      <c r="GQ53" s="400"/>
      <c r="GR53" s="400"/>
      <c r="GS53" s="400"/>
      <c r="GT53" s="400"/>
      <c r="GU53" s="400"/>
      <c r="GV53" s="400"/>
      <c r="GW53" s="400"/>
      <c r="GX53" s="400"/>
      <c r="GY53" s="400"/>
      <c r="GZ53" s="400"/>
      <c r="HA53" s="400"/>
      <c r="HB53" s="400"/>
      <c r="HC53" s="400"/>
      <c r="HD53" s="400"/>
      <c r="HE53" s="400"/>
      <c r="HF53" s="400"/>
      <c r="HG53" s="400"/>
      <c r="HH53" s="400"/>
      <c r="HI53" s="400"/>
      <c r="HJ53" s="400"/>
      <c r="HK53" s="400"/>
      <c r="HL53" s="400"/>
      <c r="HM53" s="400"/>
      <c r="HN53" s="400"/>
      <c r="HO53" s="400"/>
      <c r="HP53" s="400"/>
      <c r="HQ53" s="400"/>
      <c r="HR53" s="400"/>
      <c r="HS53" s="400"/>
      <c r="HT53" s="400"/>
      <c r="HU53" s="400"/>
      <c r="HV53" s="400"/>
      <c r="HW53" s="400"/>
      <c r="HX53" s="400"/>
      <c r="HY53" s="400"/>
      <c r="HZ53" s="400"/>
      <c r="IA53" s="400"/>
      <c r="IB53" s="400"/>
      <c r="IC53" s="400"/>
      <c r="ID53" s="400"/>
      <c r="IE53" s="400"/>
      <c r="IF53" s="400"/>
      <c r="IG53" s="400"/>
      <c r="IH53" s="400"/>
      <c r="II53" s="400"/>
      <c r="IJ53" s="400"/>
      <c r="IK53" s="400"/>
      <c r="IL53" s="400"/>
      <c r="IM53" s="400"/>
      <c r="IN53" s="400"/>
      <c r="IO53" s="400"/>
      <c r="IP53" s="400"/>
      <c r="IQ53" s="400"/>
      <c r="IR53" s="400"/>
      <c r="IS53" s="400"/>
      <c r="IT53" s="400"/>
      <c r="IU53" s="400"/>
      <c r="IV53" s="400"/>
      <c r="IW53" s="400"/>
      <c r="IX53" s="400"/>
      <c r="IY53" s="400"/>
      <c r="IZ53" s="400"/>
      <c r="JA53" s="400"/>
      <c r="JB53" s="400"/>
      <c r="JC53" s="400"/>
      <c r="JD53" s="400"/>
      <c r="JE53" s="400"/>
      <c r="JF53" s="400"/>
      <c r="JG53" s="400"/>
    </row>
    <row r="54" spans="1:267" s="425" customFormat="1" x14ac:dyDescent="0.2">
      <c r="A54" s="400"/>
      <c r="B54" s="400"/>
      <c r="C54" s="400"/>
      <c r="D54" s="400"/>
      <c r="E54" s="426"/>
      <c r="F54" s="400"/>
      <c r="G54" s="402"/>
      <c r="H54" s="401"/>
      <c r="I54" s="400"/>
      <c r="J54" s="400"/>
      <c r="K54" s="400"/>
      <c r="L54" s="400"/>
      <c r="M54" s="400"/>
      <c r="N54" s="400"/>
      <c r="O54" s="400"/>
      <c r="P54" s="400"/>
      <c r="Q54" s="546"/>
      <c r="R54" s="400"/>
      <c r="S54" s="400"/>
      <c r="T54" s="400"/>
      <c r="U54" s="393"/>
      <c r="V54" s="395"/>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c r="BT54" s="400"/>
      <c r="BU54" s="400"/>
      <c r="BV54" s="400"/>
      <c r="BW54" s="400"/>
      <c r="BX54" s="400"/>
      <c r="BY54" s="400"/>
      <c r="BZ54" s="400"/>
      <c r="CA54" s="400"/>
      <c r="CB54" s="400"/>
      <c r="CC54" s="400"/>
      <c r="CD54" s="400"/>
      <c r="CE54" s="400"/>
      <c r="CF54" s="400"/>
      <c r="CG54" s="400"/>
      <c r="CH54" s="400"/>
      <c r="CI54" s="400"/>
      <c r="CJ54" s="400"/>
      <c r="CK54" s="400"/>
      <c r="CL54" s="400"/>
      <c r="CM54" s="400"/>
      <c r="CN54" s="400"/>
      <c r="CO54" s="400"/>
      <c r="CP54" s="400"/>
      <c r="CQ54" s="400"/>
      <c r="CR54" s="400"/>
      <c r="CS54" s="400"/>
      <c r="CT54" s="400"/>
      <c r="CU54" s="400"/>
      <c r="CV54" s="400"/>
      <c r="CW54" s="400"/>
      <c r="CX54" s="400"/>
      <c r="CY54" s="400"/>
      <c r="CZ54" s="400"/>
      <c r="DA54" s="400"/>
      <c r="DB54" s="400"/>
      <c r="DC54" s="400"/>
      <c r="DD54" s="400"/>
      <c r="DE54" s="400"/>
      <c r="DF54" s="400"/>
      <c r="DG54" s="400"/>
      <c r="DH54" s="400"/>
      <c r="DI54" s="400"/>
      <c r="DJ54" s="400"/>
      <c r="DK54" s="400"/>
      <c r="DL54" s="400"/>
      <c r="DM54" s="400"/>
      <c r="DN54" s="400"/>
      <c r="DO54" s="400"/>
      <c r="DP54" s="400"/>
      <c r="DQ54" s="400"/>
      <c r="DR54" s="400"/>
      <c r="DS54" s="400"/>
      <c r="DT54" s="400"/>
      <c r="DU54" s="400"/>
      <c r="DV54" s="400"/>
      <c r="DW54" s="400"/>
      <c r="DX54" s="400"/>
      <c r="DY54" s="400"/>
      <c r="DZ54" s="400"/>
      <c r="EA54" s="400"/>
      <c r="EB54" s="400"/>
      <c r="EC54" s="400"/>
      <c r="ED54" s="400"/>
      <c r="EE54" s="400"/>
      <c r="EF54" s="400"/>
      <c r="EG54" s="400"/>
      <c r="EH54" s="400"/>
      <c r="EI54" s="400"/>
      <c r="EJ54" s="400"/>
      <c r="EK54" s="400"/>
      <c r="EL54" s="400"/>
      <c r="EM54" s="400"/>
      <c r="EN54" s="400"/>
      <c r="EO54" s="400"/>
      <c r="EP54" s="400"/>
      <c r="EQ54" s="400"/>
      <c r="ER54" s="400"/>
      <c r="ES54" s="400"/>
      <c r="ET54" s="400"/>
      <c r="EU54" s="400"/>
      <c r="EV54" s="400"/>
      <c r="EW54" s="400"/>
      <c r="EX54" s="400"/>
      <c r="EY54" s="400"/>
      <c r="EZ54" s="400"/>
      <c r="FA54" s="400"/>
      <c r="FB54" s="400"/>
      <c r="FC54" s="400"/>
      <c r="FD54" s="400"/>
      <c r="FE54" s="400"/>
      <c r="FF54" s="400"/>
      <c r="FG54" s="400"/>
      <c r="FH54" s="400"/>
      <c r="FI54" s="400"/>
      <c r="FJ54" s="400"/>
      <c r="FK54" s="400"/>
      <c r="FL54" s="400"/>
      <c r="FM54" s="400"/>
      <c r="FN54" s="400"/>
      <c r="FO54" s="400"/>
      <c r="FP54" s="400"/>
      <c r="FQ54" s="400"/>
      <c r="FR54" s="400"/>
      <c r="FS54" s="400"/>
      <c r="FT54" s="400"/>
      <c r="FU54" s="400"/>
      <c r="FV54" s="400"/>
      <c r="FW54" s="400"/>
      <c r="FX54" s="400"/>
      <c r="FY54" s="400"/>
      <c r="FZ54" s="400"/>
      <c r="GA54" s="400"/>
      <c r="GB54" s="400"/>
      <c r="GC54" s="400"/>
      <c r="GD54" s="400"/>
      <c r="GE54" s="400"/>
      <c r="GF54" s="400"/>
      <c r="GG54" s="400"/>
      <c r="GH54" s="400"/>
      <c r="GI54" s="400"/>
      <c r="GJ54" s="400"/>
      <c r="GK54" s="400"/>
      <c r="GL54" s="400"/>
      <c r="GM54" s="400"/>
      <c r="GN54" s="400"/>
      <c r="GO54" s="400"/>
      <c r="GP54" s="400"/>
      <c r="GQ54" s="400"/>
      <c r="GR54" s="400"/>
      <c r="GS54" s="400"/>
      <c r="GT54" s="400"/>
      <c r="GU54" s="400"/>
      <c r="GV54" s="400"/>
      <c r="GW54" s="400"/>
      <c r="GX54" s="400"/>
      <c r="GY54" s="400"/>
      <c r="GZ54" s="400"/>
      <c r="HA54" s="400"/>
      <c r="HB54" s="400"/>
      <c r="HC54" s="400"/>
      <c r="HD54" s="400"/>
      <c r="HE54" s="400"/>
      <c r="HF54" s="400"/>
      <c r="HG54" s="400"/>
      <c r="HH54" s="400"/>
      <c r="HI54" s="400"/>
      <c r="HJ54" s="400"/>
      <c r="HK54" s="400"/>
      <c r="HL54" s="400"/>
      <c r="HM54" s="400"/>
      <c r="HN54" s="400"/>
      <c r="HO54" s="400"/>
      <c r="HP54" s="400"/>
      <c r="HQ54" s="400"/>
      <c r="HR54" s="400"/>
      <c r="HS54" s="400"/>
      <c r="HT54" s="400"/>
      <c r="HU54" s="400"/>
      <c r="HV54" s="400"/>
      <c r="HW54" s="400"/>
      <c r="HX54" s="400"/>
      <c r="HY54" s="400"/>
      <c r="HZ54" s="400"/>
      <c r="IA54" s="400"/>
      <c r="IB54" s="400"/>
      <c r="IC54" s="400"/>
      <c r="ID54" s="400"/>
      <c r="IE54" s="400"/>
      <c r="IF54" s="400"/>
      <c r="IG54" s="400"/>
      <c r="IH54" s="400"/>
      <c r="II54" s="400"/>
      <c r="IJ54" s="400"/>
      <c r="IK54" s="400"/>
      <c r="IL54" s="400"/>
      <c r="IM54" s="400"/>
      <c r="IN54" s="400"/>
      <c r="IO54" s="400"/>
      <c r="IP54" s="400"/>
      <c r="IQ54" s="400"/>
      <c r="IR54" s="400"/>
      <c r="IS54" s="400"/>
      <c r="IT54" s="400"/>
      <c r="IU54" s="400"/>
      <c r="IV54" s="400"/>
      <c r="IW54" s="400"/>
      <c r="IX54" s="400"/>
      <c r="IY54" s="400"/>
      <c r="IZ54" s="400"/>
      <c r="JA54" s="400"/>
      <c r="JB54" s="400"/>
      <c r="JC54" s="400"/>
      <c r="JD54" s="400"/>
      <c r="JE54" s="400"/>
      <c r="JF54" s="400"/>
      <c r="JG54" s="400"/>
    </row>
  </sheetData>
  <mergeCells count="31">
    <mergeCell ref="B44:D44"/>
    <mergeCell ref="H44:L44"/>
    <mergeCell ref="Q44:S44"/>
    <mergeCell ref="A26:A36"/>
    <mergeCell ref="B26:B36"/>
    <mergeCell ref="B43:D43"/>
    <mergeCell ref="H43:L43"/>
    <mergeCell ref="Q43:S43"/>
    <mergeCell ref="U24:U25"/>
    <mergeCell ref="V24:V25"/>
    <mergeCell ref="F37:H37"/>
    <mergeCell ref="H42:L42"/>
    <mergeCell ref="Q42:S42"/>
    <mergeCell ref="G24:G25"/>
    <mergeCell ref="H24:H25"/>
    <mergeCell ref="I24:K24"/>
    <mergeCell ref="L24:N24"/>
    <mergeCell ref="O24:Q24"/>
    <mergeCell ref="R24:T24"/>
    <mergeCell ref="F24:F25"/>
    <mergeCell ref="A24:A25"/>
    <mergeCell ref="B24:B25"/>
    <mergeCell ref="C24:C25"/>
    <mergeCell ref="D24:D25"/>
    <mergeCell ref="E24:E25"/>
    <mergeCell ref="B22:V22"/>
    <mergeCell ref="A15:V15"/>
    <mergeCell ref="A16:V16"/>
    <mergeCell ref="A17:V17"/>
    <mergeCell ref="B20:V20"/>
    <mergeCell ref="B21:V21"/>
  </mergeCells>
  <pageMargins left="0.23622047244094491" right="0.23622047244094491" top="0.39370078740157483" bottom="0.59055118110236227" header="0.51181102362204722" footer="0.51181102362204722"/>
  <pageSetup paperSize="14" scale="10" fitToHeight="0" orientation="landscape" r:id="rId1"/>
  <headerFooter>
    <oddFooter>&amp;CPágina &amp;P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C1B0-68B9-4536-9B9B-5DD701A918D3}">
  <sheetPr codeName="Sheet22">
    <pageSetUpPr fitToPage="1"/>
  </sheetPr>
  <dimension ref="A10:V50"/>
  <sheetViews>
    <sheetView zoomScale="50" zoomScaleNormal="50" workbookViewId="0">
      <selection activeCell="S47" sqref="S47:U48"/>
    </sheetView>
  </sheetViews>
  <sheetFormatPr defaultColWidth="11.42578125" defaultRowHeight="14.25" x14ac:dyDescent="0.2"/>
  <cols>
    <col min="1" max="1" width="43.42578125" style="2" customWidth="1"/>
    <col min="2" max="2" width="42.140625" style="12" customWidth="1"/>
    <col min="3" max="3" width="24.85546875" style="2" customWidth="1"/>
    <col min="4" max="4" width="26.7109375" style="2" customWidth="1"/>
    <col min="5" max="5" width="14.140625" style="2" customWidth="1"/>
    <col min="6" max="7" width="17.42578125" style="2" customWidth="1"/>
    <col min="8" max="8" width="17.28515625" style="11" customWidth="1"/>
    <col min="9" max="9" width="16.140625" style="2" bestFit="1" customWidth="1"/>
    <col min="10" max="10" width="16.140625" style="2" customWidth="1"/>
    <col min="11" max="11" width="18.42578125" style="2" bestFit="1" customWidth="1"/>
    <col min="12" max="12" width="17.28515625" style="2" customWidth="1"/>
    <col min="13" max="13" width="16.28515625" style="2" customWidth="1"/>
    <col min="14" max="14" width="20.28515625" style="2" customWidth="1"/>
    <col min="15" max="15" width="17.5703125" style="2" bestFit="1" customWidth="1"/>
    <col min="16" max="16" width="16.28515625" style="2" customWidth="1"/>
    <col min="17" max="17" width="18.7109375" style="2" customWidth="1"/>
    <col min="18" max="18" width="16" style="2" customWidth="1"/>
    <col min="19" max="19" width="18.7109375" style="2" bestFit="1" customWidth="1"/>
    <col min="20" max="20" width="18.42578125" style="2" customWidth="1"/>
    <col min="21" max="21" width="22.140625" style="2" bestFit="1" customWidth="1"/>
    <col min="22" max="22" width="35.85546875" style="2" customWidth="1"/>
    <col min="23" max="16384" width="11.42578125" style="2"/>
  </cols>
  <sheetData>
    <row r="10" spans="1:22" ht="28.5" customHeight="1" x14ac:dyDescent="0.25">
      <c r="A10" s="633" t="s">
        <v>688</v>
      </c>
      <c r="B10" s="633"/>
      <c r="C10" s="633"/>
      <c r="D10" s="633"/>
      <c r="E10" s="633"/>
      <c r="F10" s="633"/>
      <c r="G10" s="633"/>
      <c r="H10" s="633"/>
      <c r="I10" s="633"/>
      <c r="J10" s="633"/>
      <c r="K10" s="633"/>
      <c r="L10" s="633"/>
      <c r="M10" s="633"/>
      <c r="N10" s="633"/>
      <c r="O10" s="633"/>
      <c r="P10" s="633"/>
      <c r="Q10" s="633"/>
      <c r="R10" s="633"/>
      <c r="S10" s="633"/>
      <c r="T10" s="633"/>
      <c r="U10" s="633"/>
      <c r="V10" s="633"/>
    </row>
    <row r="11" spans="1:22" ht="19.5" x14ac:dyDescent="0.25">
      <c r="A11" s="633" t="s">
        <v>194</v>
      </c>
      <c r="B11" s="633"/>
      <c r="C11" s="633"/>
      <c r="D11" s="633"/>
      <c r="E11" s="633"/>
      <c r="F11" s="633"/>
      <c r="G11" s="633"/>
      <c r="H11" s="633"/>
      <c r="I11" s="633"/>
      <c r="J11" s="633"/>
      <c r="K11" s="633"/>
      <c r="L11" s="633"/>
      <c r="M11" s="633"/>
      <c r="N11" s="633"/>
      <c r="O11" s="633"/>
      <c r="P11" s="633"/>
      <c r="Q11" s="633"/>
      <c r="R11" s="633"/>
      <c r="S11" s="633"/>
      <c r="T11" s="633"/>
      <c r="U11" s="633"/>
      <c r="V11" s="633"/>
    </row>
    <row r="12" spans="1:22" ht="19.5" x14ac:dyDescent="0.25">
      <c r="A12" s="633" t="s">
        <v>195</v>
      </c>
      <c r="B12" s="633"/>
      <c r="C12" s="633"/>
      <c r="D12" s="633"/>
      <c r="E12" s="633"/>
      <c r="F12" s="633"/>
      <c r="G12" s="633"/>
      <c r="H12" s="633"/>
      <c r="I12" s="633"/>
      <c r="J12" s="633"/>
      <c r="K12" s="633"/>
      <c r="L12" s="633"/>
      <c r="M12" s="633"/>
      <c r="N12" s="633"/>
      <c r="O12" s="633"/>
      <c r="P12" s="633"/>
      <c r="Q12" s="633"/>
      <c r="R12" s="633"/>
      <c r="S12" s="633"/>
      <c r="T12" s="633"/>
      <c r="U12" s="633"/>
      <c r="V12" s="633"/>
    </row>
    <row r="13" spans="1:22" ht="19.5" x14ac:dyDescent="0.25">
      <c r="A13" s="1"/>
      <c r="B13" s="1"/>
      <c r="C13" s="1"/>
      <c r="D13" s="1"/>
      <c r="E13" s="1"/>
      <c r="F13" s="1"/>
      <c r="G13" s="1"/>
      <c r="H13" s="1"/>
      <c r="I13" s="1"/>
      <c r="J13" s="1"/>
      <c r="K13" s="1"/>
      <c r="L13" s="1"/>
      <c r="M13" s="1"/>
      <c r="N13" s="1"/>
      <c r="O13" s="1"/>
      <c r="P13" s="1"/>
      <c r="Q13" s="1"/>
      <c r="R13" s="1"/>
      <c r="S13" s="1"/>
      <c r="T13" s="1"/>
      <c r="U13" s="1"/>
      <c r="V13" s="1"/>
    </row>
    <row r="14" spans="1:22" ht="15" x14ac:dyDescent="0.2">
      <c r="A14" s="44" t="s">
        <v>560</v>
      </c>
      <c r="B14" s="632" t="s">
        <v>689</v>
      </c>
      <c r="C14" s="632"/>
      <c r="D14" s="632"/>
      <c r="E14" s="632"/>
      <c r="F14" s="632"/>
      <c r="G14" s="632"/>
      <c r="H14" s="632"/>
      <c r="I14" s="632"/>
      <c r="J14" s="632"/>
      <c r="K14" s="632"/>
      <c r="L14" s="632"/>
      <c r="M14" s="632"/>
      <c r="N14" s="632"/>
      <c r="O14" s="632"/>
      <c r="P14" s="632"/>
      <c r="Q14" s="632"/>
      <c r="R14" s="632"/>
      <c r="S14" s="632"/>
      <c r="T14" s="632"/>
      <c r="U14" s="632"/>
      <c r="V14" s="632"/>
    </row>
    <row r="15" spans="1:22" ht="15" x14ac:dyDescent="0.2">
      <c r="A15" s="44" t="s">
        <v>6</v>
      </c>
      <c r="B15" s="632" t="s">
        <v>690</v>
      </c>
      <c r="C15" s="632"/>
      <c r="D15" s="632"/>
      <c r="E15" s="632"/>
      <c r="F15" s="632"/>
      <c r="G15" s="632"/>
      <c r="H15" s="632"/>
      <c r="I15" s="632"/>
      <c r="J15" s="632"/>
      <c r="K15" s="632"/>
      <c r="L15" s="632"/>
      <c r="M15" s="632"/>
      <c r="N15" s="632"/>
      <c r="O15" s="632"/>
      <c r="P15" s="632"/>
      <c r="Q15" s="632"/>
      <c r="R15" s="632"/>
      <c r="S15" s="632"/>
      <c r="T15" s="632"/>
      <c r="U15" s="632"/>
      <c r="V15" s="632"/>
    </row>
    <row r="16" spans="1:22" ht="15" x14ac:dyDescent="0.2">
      <c r="A16" s="44" t="s">
        <v>8</v>
      </c>
      <c r="B16" s="632" t="s">
        <v>9</v>
      </c>
      <c r="C16" s="632"/>
      <c r="D16" s="632"/>
      <c r="E16" s="632"/>
      <c r="F16" s="632"/>
      <c r="G16" s="632"/>
      <c r="H16" s="632"/>
      <c r="I16" s="632"/>
      <c r="J16" s="632"/>
      <c r="K16" s="632"/>
      <c r="L16" s="632"/>
      <c r="M16" s="632"/>
      <c r="N16" s="632"/>
      <c r="O16" s="632"/>
      <c r="P16" s="632"/>
      <c r="Q16" s="632"/>
      <c r="R16" s="632"/>
      <c r="S16" s="632"/>
      <c r="T16" s="632"/>
      <c r="U16" s="632"/>
      <c r="V16" s="632"/>
    </row>
    <row r="17" spans="1:22" ht="15" x14ac:dyDescent="0.2">
      <c r="A17" s="45"/>
      <c r="B17" s="46"/>
      <c r="C17" s="45"/>
      <c r="D17" s="45"/>
      <c r="E17" s="45"/>
      <c r="F17" s="45"/>
      <c r="G17" s="45"/>
      <c r="H17" s="47"/>
      <c r="I17" s="45"/>
      <c r="J17" s="45"/>
      <c r="K17" s="45"/>
      <c r="L17" s="45"/>
      <c r="M17" s="45"/>
      <c r="N17" s="45"/>
      <c r="O17" s="45"/>
      <c r="P17" s="45"/>
      <c r="Q17" s="45"/>
      <c r="R17" s="45"/>
      <c r="S17" s="45"/>
      <c r="T17" s="45"/>
      <c r="U17" s="45"/>
      <c r="V17" s="45"/>
    </row>
    <row r="18" spans="1:22" ht="18.75" customHeight="1" x14ac:dyDescent="0.2">
      <c r="A18" s="611" t="s">
        <v>10</v>
      </c>
      <c r="B18" s="611" t="s">
        <v>15</v>
      </c>
      <c r="C18" s="611" t="s">
        <v>196</v>
      </c>
      <c r="D18" s="611" t="s">
        <v>197</v>
      </c>
      <c r="E18" s="611" t="s">
        <v>198</v>
      </c>
      <c r="F18" s="611" t="s">
        <v>199</v>
      </c>
      <c r="G18" s="611" t="s">
        <v>109</v>
      </c>
      <c r="H18" s="611" t="s">
        <v>557</v>
      </c>
      <c r="I18" s="651" t="s">
        <v>16</v>
      </c>
      <c r="J18" s="652"/>
      <c r="K18" s="653"/>
      <c r="L18" s="651" t="s">
        <v>17</v>
      </c>
      <c r="M18" s="652"/>
      <c r="N18" s="653"/>
      <c r="O18" s="651" t="s">
        <v>18</v>
      </c>
      <c r="P18" s="652"/>
      <c r="Q18" s="653"/>
      <c r="R18" s="651" t="s">
        <v>19</v>
      </c>
      <c r="S18" s="652"/>
      <c r="T18" s="653"/>
      <c r="U18" s="611" t="s">
        <v>558</v>
      </c>
      <c r="V18" s="611" t="s">
        <v>201</v>
      </c>
    </row>
    <row r="19" spans="1:22" s="4" customFormat="1" ht="32.25" customHeight="1" x14ac:dyDescent="0.25">
      <c r="A19" s="612"/>
      <c r="B19" s="644"/>
      <c r="C19" s="644"/>
      <c r="D19" s="644"/>
      <c r="E19" s="644"/>
      <c r="F19" s="644"/>
      <c r="G19" s="644"/>
      <c r="H19" s="644"/>
      <c r="I19" s="118" t="s">
        <v>25</v>
      </c>
      <c r="J19" s="118" t="s">
        <v>26</v>
      </c>
      <c r="K19" s="118" t="s">
        <v>27</v>
      </c>
      <c r="L19" s="118" t="s">
        <v>28</v>
      </c>
      <c r="M19" s="118" t="s">
        <v>29</v>
      </c>
      <c r="N19" s="118" t="s">
        <v>30</v>
      </c>
      <c r="O19" s="118" t="s">
        <v>31</v>
      </c>
      <c r="P19" s="118" t="s">
        <v>32</v>
      </c>
      <c r="Q19" s="118" t="s">
        <v>33</v>
      </c>
      <c r="R19" s="118" t="s">
        <v>34</v>
      </c>
      <c r="S19" s="118" t="s">
        <v>35</v>
      </c>
      <c r="T19" s="118" t="s">
        <v>36</v>
      </c>
      <c r="U19" s="644"/>
      <c r="V19" s="644"/>
    </row>
    <row r="20" spans="1:22" ht="48" customHeight="1" x14ac:dyDescent="0.2">
      <c r="A20" s="835"/>
      <c r="B20" s="253"/>
      <c r="C20" s="248"/>
      <c r="D20" s="225"/>
      <c r="E20" s="225"/>
      <c r="F20" s="225"/>
      <c r="G20" s="225"/>
      <c r="H20" s="245"/>
      <c r="I20" s="245"/>
      <c r="J20" s="245"/>
      <c r="K20" s="245"/>
      <c r="L20" s="245"/>
      <c r="M20" s="245"/>
      <c r="N20" s="245"/>
      <c r="O20" s="245"/>
      <c r="P20" s="245"/>
      <c r="Q20" s="245"/>
      <c r="R20" s="245"/>
      <c r="S20" s="245"/>
      <c r="T20" s="245"/>
      <c r="U20" s="250"/>
      <c r="V20" s="249"/>
    </row>
    <row r="21" spans="1:22" ht="62.25" customHeight="1" x14ac:dyDescent="0.2">
      <c r="A21" s="836"/>
      <c r="B21" s="253"/>
      <c r="C21" s="248"/>
      <c r="D21" s="225"/>
      <c r="E21" s="225"/>
      <c r="F21" s="225"/>
      <c r="G21" s="225"/>
      <c r="H21" s="245"/>
      <c r="I21" s="245"/>
      <c r="J21" s="245"/>
      <c r="K21" s="245"/>
      <c r="L21" s="245"/>
      <c r="M21" s="245"/>
      <c r="N21" s="245"/>
      <c r="O21" s="245"/>
      <c r="P21" s="245"/>
      <c r="Q21" s="245"/>
      <c r="R21" s="245"/>
      <c r="S21" s="245"/>
      <c r="T21" s="245"/>
      <c r="U21" s="250"/>
      <c r="V21" s="249"/>
    </row>
    <row r="22" spans="1:22" ht="51" customHeight="1" x14ac:dyDescent="0.2">
      <c r="A22" s="836"/>
      <c r="B22" s="253"/>
      <c r="C22" s="248"/>
      <c r="D22" s="225"/>
      <c r="E22" s="225"/>
      <c r="F22" s="225"/>
      <c r="G22" s="225"/>
      <c r="H22" s="245"/>
      <c r="I22" s="245"/>
      <c r="J22" s="245"/>
      <c r="K22" s="245"/>
      <c r="L22" s="245"/>
      <c r="M22" s="245"/>
      <c r="N22" s="245"/>
      <c r="O22" s="245"/>
      <c r="P22" s="245"/>
      <c r="Q22" s="245"/>
      <c r="R22" s="245"/>
      <c r="S22" s="245"/>
      <c r="T22" s="245"/>
      <c r="U22" s="250"/>
      <c r="V22" s="249"/>
    </row>
    <row r="23" spans="1:22" ht="58.5" customHeight="1" x14ac:dyDescent="0.2">
      <c r="A23" s="836"/>
      <c r="B23" s="253"/>
      <c r="C23" s="248"/>
      <c r="D23" s="224"/>
      <c r="E23" s="224"/>
      <c r="F23" s="225"/>
      <c r="G23" s="225"/>
      <c r="H23" s="245"/>
      <c r="I23" s="245"/>
      <c r="J23" s="245"/>
      <c r="K23" s="245"/>
      <c r="L23" s="245"/>
      <c r="M23" s="245"/>
      <c r="N23" s="245"/>
      <c r="O23" s="245"/>
      <c r="P23" s="245"/>
      <c r="Q23" s="245"/>
      <c r="R23" s="245"/>
      <c r="S23" s="245"/>
      <c r="T23" s="245"/>
      <c r="U23" s="250"/>
      <c r="V23" s="249"/>
    </row>
    <row r="24" spans="1:22" ht="58.5" customHeight="1" x14ac:dyDescent="0.2">
      <c r="A24" s="836"/>
      <c r="B24" s="253"/>
      <c r="C24" s="248"/>
      <c r="D24" s="225"/>
      <c r="E24" s="225"/>
      <c r="F24" s="225"/>
      <c r="G24" s="225"/>
      <c r="H24" s="245"/>
      <c r="I24" s="245"/>
      <c r="J24" s="245"/>
      <c r="K24" s="245"/>
      <c r="L24" s="245"/>
      <c r="M24" s="245"/>
      <c r="N24" s="245"/>
      <c r="O24" s="245"/>
      <c r="P24" s="245"/>
      <c r="Q24" s="245"/>
      <c r="R24" s="245"/>
      <c r="S24" s="245"/>
      <c r="T24" s="245"/>
      <c r="U24" s="250"/>
      <c r="V24" s="247"/>
    </row>
    <row r="25" spans="1:22" ht="58.5" customHeight="1" x14ac:dyDescent="0.2">
      <c r="A25" s="836"/>
      <c r="B25" s="253"/>
      <c r="C25" s="248"/>
      <c r="D25" s="225"/>
      <c r="E25" s="225"/>
      <c r="F25" s="225"/>
      <c r="G25" s="225"/>
      <c r="H25" s="245"/>
      <c r="I25" s="245"/>
      <c r="J25" s="245"/>
      <c r="K25" s="245"/>
      <c r="L25" s="245"/>
      <c r="M25" s="245"/>
      <c r="N25" s="245"/>
      <c r="O25" s="245"/>
      <c r="P25" s="245"/>
      <c r="Q25" s="245"/>
      <c r="R25" s="245"/>
      <c r="S25" s="245"/>
      <c r="T25" s="245"/>
      <c r="U25" s="250"/>
      <c r="V25" s="247"/>
    </row>
    <row r="26" spans="1:22" ht="58.5" customHeight="1" x14ac:dyDescent="0.2">
      <c r="A26" s="836"/>
      <c r="B26" s="253"/>
      <c r="C26" s="248"/>
      <c r="D26" s="225"/>
      <c r="E26" s="225"/>
      <c r="F26" s="225"/>
      <c r="G26" s="225"/>
      <c r="H26" s="245"/>
      <c r="I26" s="245"/>
      <c r="J26" s="245"/>
      <c r="K26" s="245"/>
      <c r="L26" s="245"/>
      <c r="M26" s="245"/>
      <c r="N26" s="245"/>
      <c r="O26" s="245"/>
      <c r="P26" s="245"/>
      <c r="Q26" s="245"/>
      <c r="R26" s="245"/>
      <c r="S26" s="245"/>
      <c r="T26" s="245"/>
      <c r="U26" s="250"/>
      <c r="V26" s="247"/>
    </row>
    <row r="27" spans="1:22" ht="58.5" customHeight="1" x14ac:dyDescent="0.2">
      <c r="A27" s="837"/>
      <c r="B27" s="253"/>
      <c r="C27" s="248"/>
      <c r="D27" s="224"/>
      <c r="E27" s="224"/>
      <c r="F27" s="225"/>
      <c r="G27" s="225"/>
      <c r="H27" s="245"/>
      <c r="I27" s="245"/>
      <c r="J27" s="245"/>
      <c r="K27" s="245"/>
      <c r="L27" s="245"/>
      <c r="M27" s="245"/>
      <c r="N27" s="245"/>
      <c r="O27" s="245"/>
      <c r="P27" s="245"/>
      <c r="Q27" s="245"/>
      <c r="R27" s="245"/>
      <c r="S27" s="245"/>
      <c r="T27" s="245"/>
      <c r="U27" s="250"/>
      <c r="V27" s="247"/>
    </row>
    <row r="28" spans="1:22" ht="58.5" customHeight="1" x14ac:dyDescent="0.2">
      <c r="A28" s="838"/>
      <c r="B28" s="253"/>
      <c r="C28" s="247"/>
      <c r="D28" s="225"/>
      <c r="E28" s="225"/>
      <c r="F28" s="225"/>
      <c r="G28" s="225"/>
      <c r="H28" s="245"/>
      <c r="I28" s="245"/>
      <c r="J28" s="245"/>
      <c r="K28" s="245"/>
      <c r="L28" s="245"/>
      <c r="M28" s="245"/>
      <c r="N28" s="245"/>
      <c r="O28" s="245"/>
      <c r="P28" s="245"/>
      <c r="Q28" s="245"/>
      <c r="R28" s="245"/>
      <c r="S28" s="245"/>
      <c r="T28" s="245"/>
      <c r="U28" s="250"/>
      <c r="V28" s="247"/>
    </row>
    <row r="29" spans="1:22" ht="52.5" customHeight="1" x14ac:dyDescent="0.2">
      <c r="A29" s="839"/>
      <c r="B29" s="253"/>
      <c r="C29" s="247"/>
      <c r="D29" s="225"/>
      <c r="E29" s="225"/>
      <c r="F29" s="225"/>
      <c r="G29" s="225"/>
      <c r="H29" s="245"/>
      <c r="I29" s="245"/>
      <c r="J29" s="245"/>
      <c r="K29" s="245"/>
      <c r="L29" s="245"/>
      <c r="M29" s="245"/>
      <c r="N29" s="245"/>
      <c r="O29" s="245"/>
      <c r="P29" s="245"/>
      <c r="Q29" s="245"/>
      <c r="R29" s="245"/>
      <c r="S29" s="245"/>
      <c r="T29" s="245"/>
      <c r="U29" s="250"/>
      <c r="V29" s="247"/>
    </row>
    <row r="30" spans="1:22" ht="52.5" customHeight="1" x14ac:dyDescent="0.2">
      <c r="A30" s="839"/>
      <c r="B30" s="253"/>
      <c r="C30" s="247"/>
      <c r="D30" s="225"/>
      <c r="E30" s="225"/>
      <c r="F30" s="225"/>
      <c r="G30" s="225"/>
      <c r="H30" s="245"/>
      <c r="I30" s="245"/>
      <c r="J30" s="245"/>
      <c r="K30" s="245"/>
      <c r="L30" s="245"/>
      <c r="M30" s="245"/>
      <c r="N30" s="245"/>
      <c r="O30" s="245"/>
      <c r="P30" s="245"/>
      <c r="Q30" s="245"/>
      <c r="R30" s="245"/>
      <c r="S30" s="245"/>
      <c r="T30" s="245"/>
      <c r="U30" s="250"/>
      <c r="V30" s="247"/>
    </row>
    <row r="31" spans="1:22" ht="68.25" customHeight="1" x14ac:dyDescent="0.2">
      <c r="A31" s="840"/>
      <c r="B31" s="253"/>
      <c r="C31" s="247"/>
      <c r="D31" s="224"/>
      <c r="E31" s="224"/>
      <c r="F31" s="225"/>
      <c r="G31" s="225"/>
      <c r="H31" s="245"/>
      <c r="I31" s="245"/>
      <c r="J31" s="245"/>
      <c r="K31" s="245"/>
      <c r="L31" s="245"/>
      <c r="M31" s="245"/>
      <c r="N31" s="245"/>
      <c r="O31" s="245"/>
      <c r="P31" s="245"/>
      <c r="Q31" s="245"/>
      <c r="R31" s="245"/>
      <c r="S31" s="245"/>
      <c r="T31" s="245"/>
      <c r="U31" s="250"/>
      <c r="V31" s="247"/>
    </row>
    <row r="32" spans="1:22" ht="93.75" customHeight="1" x14ac:dyDescent="0.2">
      <c r="A32" s="843"/>
      <c r="B32" s="253"/>
      <c r="C32" s="248"/>
      <c r="D32" s="247"/>
      <c r="E32" s="225"/>
      <c r="F32" s="225"/>
      <c r="G32" s="246"/>
      <c r="H32" s="251"/>
      <c r="I32" s="245"/>
      <c r="J32" s="245"/>
      <c r="K32" s="245"/>
      <c r="L32" s="245"/>
      <c r="M32" s="245"/>
      <c r="N32" s="245"/>
      <c r="O32" s="245"/>
      <c r="P32" s="245"/>
      <c r="Q32" s="245"/>
      <c r="R32" s="245"/>
      <c r="S32" s="245"/>
      <c r="T32" s="245"/>
      <c r="U32" s="250"/>
      <c r="V32" s="249"/>
    </row>
    <row r="33" spans="1:22" ht="93.75" customHeight="1" x14ac:dyDescent="0.2">
      <c r="A33" s="844"/>
      <c r="B33" s="253"/>
      <c r="C33" s="247"/>
      <c r="D33" s="247"/>
      <c r="E33" s="225"/>
      <c r="F33" s="225"/>
      <c r="G33" s="246"/>
      <c r="H33" s="251"/>
      <c r="I33" s="245"/>
      <c r="J33" s="245"/>
      <c r="K33" s="245"/>
      <c r="L33" s="245"/>
      <c r="M33" s="245"/>
      <c r="N33" s="245"/>
      <c r="O33" s="245"/>
      <c r="P33" s="245"/>
      <c r="Q33" s="245"/>
      <c r="R33" s="245"/>
      <c r="S33" s="245"/>
      <c r="T33" s="245"/>
      <c r="U33" s="250"/>
      <c r="V33" s="249"/>
    </row>
    <row r="34" spans="1:22" ht="93.75" customHeight="1" x14ac:dyDescent="0.2">
      <c r="A34" s="844"/>
      <c r="B34" s="253"/>
      <c r="C34" s="248"/>
      <c r="D34" s="247"/>
      <c r="E34" s="225"/>
      <c r="F34" s="225"/>
      <c r="G34" s="246"/>
      <c r="H34" s="251"/>
      <c r="I34" s="245"/>
      <c r="J34" s="245"/>
      <c r="K34" s="245"/>
      <c r="L34" s="245"/>
      <c r="M34" s="245"/>
      <c r="N34" s="245"/>
      <c r="O34" s="245"/>
      <c r="P34" s="245"/>
      <c r="Q34" s="245"/>
      <c r="R34" s="245"/>
      <c r="S34" s="245"/>
      <c r="T34" s="245"/>
      <c r="U34" s="250"/>
      <c r="V34" s="249"/>
    </row>
    <row r="35" spans="1:22" ht="39" customHeight="1" x14ac:dyDescent="0.2">
      <c r="A35" s="844"/>
      <c r="B35" s="253"/>
      <c r="C35" s="247"/>
      <c r="D35" s="247"/>
      <c r="E35" s="225"/>
      <c r="F35" s="225"/>
      <c r="G35" s="246"/>
      <c r="H35" s="251"/>
      <c r="I35" s="245"/>
      <c r="J35" s="245"/>
      <c r="K35" s="245"/>
      <c r="L35" s="245"/>
      <c r="M35" s="245"/>
      <c r="N35" s="245"/>
      <c r="O35" s="245"/>
      <c r="P35" s="245"/>
      <c r="Q35" s="245"/>
      <c r="R35" s="245"/>
      <c r="S35" s="245"/>
      <c r="T35" s="245"/>
      <c r="U35" s="250"/>
      <c r="V35" s="249"/>
    </row>
    <row r="36" spans="1:22" ht="63.75" customHeight="1" x14ac:dyDescent="0.2">
      <c r="A36" s="844"/>
      <c r="B36" s="253"/>
      <c r="C36" s="248"/>
      <c r="D36" s="247"/>
      <c r="E36" s="225"/>
      <c r="F36" s="225"/>
      <c r="G36" s="246"/>
      <c r="H36" s="251"/>
      <c r="I36" s="245"/>
      <c r="J36" s="245"/>
      <c r="K36" s="245"/>
      <c r="L36" s="245"/>
      <c r="M36" s="245"/>
      <c r="N36" s="245"/>
      <c r="O36" s="245"/>
      <c r="P36" s="245"/>
      <c r="Q36" s="245"/>
      <c r="R36" s="245"/>
      <c r="S36" s="245"/>
      <c r="T36" s="245"/>
      <c r="U36" s="250"/>
      <c r="V36" s="249"/>
    </row>
    <row r="37" spans="1:22" ht="15" customHeight="1" x14ac:dyDescent="0.2">
      <c r="A37" s="845"/>
      <c r="B37" s="253"/>
      <c r="C37" s="248"/>
      <c r="D37" s="252"/>
      <c r="E37" s="225"/>
      <c r="F37" s="247"/>
      <c r="G37" s="246"/>
      <c r="H37" s="251"/>
      <c r="I37" s="245"/>
      <c r="J37" s="245"/>
      <c r="K37" s="245"/>
      <c r="L37" s="245"/>
      <c r="M37" s="245"/>
      <c r="N37" s="245"/>
      <c r="O37" s="245"/>
      <c r="P37" s="245"/>
      <c r="Q37" s="245"/>
      <c r="R37" s="245"/>
      <c r="S37" s="245"/>
      <c r="T37" s="245"/>
      <c r="U37" s="250"/>
      <c r="V37" s="249"/>
    </row>
    <row r="38" spans="1:22" ht="15" x14ac:dyDescent="0.2">
      <c r="A38" s="841"/>
      <c r="B38" s="842"/>
      <c r="C38" s="842"/>
      <c r="D38" s="842"/>
      <c r="E38" s="842"/>
      <c r="F38" s="842"/>
      <c r="G38" s="842"/>
      <c r="H38" s="237"/>
      <c r="I38" s="237"/>
      <c r="J38" s="237"/>
      <c r="K38" s="237"/>
      <c r="L38" s="237"/>
      <c r="M38" s="237"/>
      <c r="N38" s="237"/>
      <c r="O38" s="237"/>
      <c r="P38" s="237"/>
      <c r="Q38" s="237"/>
      <c r="R38" s="237"/>
      <c r="S38" s="237"/>
      <c r="T38" s="237"/>
      <c r="U38" s="237"/>
      <c r="V38" s="244"/>
    </row>
    <row r="39" spans="1:22" ht="15" x14ac:dyDescent="0.2">
      <c r="A39" s="45"/>
      <c r="B39" s="46"/>
      <c r="C39" s="45"/>
      <c r="D39" s="45"/>
      <c r="E39" s="45"/>
      <c r="F39" s="45"/>
      <c r="G39" s="45"/>
      <c r="H39" s="47"/>
      <c r="I39" s="45"/>
      <c r="J39" s="45"/>
      <c r="K39" s="45"/>
      <c r="L39" s="45"/>
      <c r="M39" s="45"/>
      <c r="N39" s="45"/>
      <c r="O39" s="45"/>
      <c r="P39" s="45"/>
      <c r="Q39" s="45"/>
      <c r="R39" s="45"/>
      <c r="S39" s="45"/>
      <c r="T39" s="45"/>
      <c r="U39" s="45"/>
      <c r="V39" s="45"/>
    </row>
    <row r="40" spans="1:22" ht="15" x14ac:dyDescent="0.2">
      <c r="A40" s="45"/>
      <c r="B40" s="46"/>
      <c r="C40" s="45"/>
      <c r="D40" s="45"/>
      <c r="E40" s="45"/>
      <c r="F40" s="45"/>
      <c r="G40" s="45"/>
      <c r="H40" s="47"/>
      <c r="I40" s="45"/>
      <c r="J40" s="45"/>
      <c r="K40" s="45"/>
      <c r="L40" s="45"/>
      <c r="M40" s="45"/>
      <c r="N40" s="45"/>
      <c r="O40" s="45"/>
      <c r="P40" s="45"/>
      <c r="Q40" s="45"/>
      <c r="R40" s="45"/>
      <c r="S40" s="45"/>
      <c r="T40" s="45"/>
      <c r="U40" s="45"/>
      <c r="V40" s="45"/>
    </row>
    <row r="41" spans="1:22" ht="15" x14ac:dyDescent="0.2">
      <c r="A41" s="45"/>
      <c r="B41" s="46"/>
      <c r="C41" s="45"/>
      <c r="D41" s="45"/>
      <c r="E41" s="45"/>
      <c r="F41" s="45"/>
      <c r="G41" s="45"/>
      <c r="H41" s="47"/>
      <c r="I41" s="45"/>
      <c r="J41" s="45"/>
      <c r="K41" s="45"/>
      <c r="L41" s="45"/>
      <c r="M41" s="45"/>
      <c r="N41" s="45"/>
      <c r="O41" s="45"/>
      <c r="P41" s="45"/>
      <c r="Q41" s="45"/>
      <c r="R41" s="45"/>
      <c r="S41" s="45"/>
      <c r="T41" s="45"/>
      <c r="U41" s="127"/>
      <c r="V41" s="45"/>
    </row>
    <row r="42" spans="1:22" ht="15" x14ac:dyDescent="0.2">
      <c r="A42" s="45"/>
      <c r="B42" s="46"/>
      <c r="C42" s="45"/>
      <c r="D42" s="45"/>
      <c r="E42" s="45"/>
      <c r="F42" s="45"/>
      <c r="G42" s="45"/>
      <c r="H42" s="47"/>
      <c r="I42" s="45"/>
      <c r="J42" s="45"/>
      <c r="K42" s="45"/>
      <c r="L42" s="45"/>
      <c r="M42" s="45"/>
      <c r="N42" s="45"/>
      <c r="O42" s="45"/>
      <c r="P42" s="45"/>
      <c r="Q42" s="45"/>
      <c r="R42" s="45"/>
      <c r="S42" s="45"/>
      <c r="T42" s="45"/>
      <c r="U42" s="45"/>
      <c r="V42" s="45"/>
    </row>
    <row r="43" spans="1:22" ht="15" x14ac:dyDescent="0.2">
      <c r="A43" s="45"/>
      <c r="B43" s="46"/>
      <c r="C43" s="45"/>
      <c r="D43" s="45"/>
      <c r="E43" s="45"/>
      <c r="F43" s="45"/>
      <c r="G43" s="45"/>
      <c r="H43" s="47"/>
      <c r="I43" s="45"/>
      <c r="J43" s="45"/>
      <c r="K43" s="45"/>
      <c r="L43" s="45"/>
      <c r="M43" s="45"/>
      <c r="N43" s="45"/>
      <c r="O43" s="45"/>
      <c r="P43" s="45"/>
      <c r="Q43" s="45"/>
      <c r="R43" s="45"/>
      <c r="S43" s="45"/>
      <c r="T43" s="45"/>
      <c r="U43" s="45"/>
      <c r="V43" s="45"/>
    </row>
    <row r="44" spans="1:22" ht="15" x14ac:dyDescent="0.2">
      <c r="A44" s="45"/>
      <c r="B44" s="46"/>
      <c r="C44" s="45"/>
      <c r="D44" s="45"/>
      <c r="E44" s="45"/>
      <c r="F44" s="45"/>
      <c r="G44" s="45"/>
      <c r="H44" s="47"/>
      <c r="I44" s="45"/>
      <c r="J44" s="45"/>
      <c r="K44" s="45"/>
      <c r="L44" s="45"/>
      <c r="M44" s="45"/>
      <c r="N44" s="45"/>
      <c r="O44" s="45"/>
      <c r="P44" s="45"/>
      <c r="Q44" s="45"/>
      <c r="R44" s="45"/>
      <c r="S44" s="45"/>
      <c r="T44" s="45"/>
      <c r="U44" s="45"/>
      <c r="V44" s="45"/>
    </row>
    <row r="45" spans="1:22" ht="15" x14ac:dyDescent="0.2">
      <c r="A45" s="45"/>
      <c r="B45" s="46"/>
      <c r="C45" s="45"/>
      <c r="D45" s="45"/>
      <c r="E45" s="45"/>
      <c r="F45" s="45"/>
      <c r="G45" s="45"/>
      <c r="H45" s="47"/>
      <c r="I45" s="45"/>
      <c r="J45" s="45"/>
      <c r="K45" s="45"/>
      <c r="L45" s="45"/>
      <c r="M45" s="45"/>
      <c r="N45" s="45"/>
      <c r="O45" s="45"/>
      <c r="P45" s="45"/>
      <c r="Q45" s="45"/>
      <c r="R45" s="45"/>
      <c r="S45" s="45"/>
      <c r="T45" s="45"/>
      <c r="U45" s="45"/>
      <c r="V45" s="45"/>
    </row>
    <row r="46" spans="1:22" ht="15" x14ac:dyDescent="0.2">
      <c r="A46" s="45"/>
      <c r="B46" s="46"/>
      <c r="C46" s="45"/>
      <c r="D46" s="45"/>
      <c r="E46" s="45"/>
      <c r="F46" s="45"/>
      <c r="G46" s="45"/>
      <c r="H46" s="47"/>
      <c r="I46" s="45"/>
      <c r="J46" s="45"/>
      <c r="K46" s="45"/>
      <c r="L46" s="45"/>
      <c r="M46" s="45"/>
      <c r="N46" s="45"/>
      <c r="O46" s="45"/>
      <c r="P46" s="45"/>
      <c r="Q46" s="45"/>
      <c r="R46" s="45"/>
      <c r="S46" s="45"/>
      <c r="T46" s="45"/>
      <c r="U46" s="45"/>
      <c r="V46" s="45"/>
    </row>
    <row r="47" spans="1:22" ht="15" customHeight="1" x14ac:dyDescent="0.25">
      <c r="A47" s="45"/>
      <c r="B47" s="46"/>
      <c r="C47" s="45"/>
      <c r="D47" s="45"/>
      <c r="E47" s="45"/>
      <c r="F47" s="45"/>
      <c r="G47" s="45"/>
      <c r="H47" s="47"/>
      <c r="I47" s="45"/>
      <c r="J47" s="628" t="s">
        <v>133</v>
      </c>
      <c r="K47" s="628"/>
      <c r="L47" s="628"/>
      <c r="M47" s="628"/>
      <c r="N47" s="63"/>
      <c r="O47" s="63"/>
      <c r="P47" s="63"/>
      <c r="Q47" s="45"/>
      <c r="R47" s="45"/>
      <c r="S47" s="650" t="s">
        <v>134</v>
      </c>
      <c r="T47" s="650"/>
      <c r="U47" s="650"/>
      <c r="V47" s="45"/>
    </row>
    <row r="48" spans="1:22" ht="15" customHeight="1" x14ac:dyDescent="0.2">
      <c r="A48" s="45"/>
      <c r="B48" s="46"/>
      <c r="C48" s="45"/>
      <c r="D48" s="45"/>
      <c r="E48" s="45"/>
      <c r="F48" s="45"/>
      <c r="G48" s="45"/>
      <c r="H48" s="47"/>
      <c r="I48" s="45"/>
      <c r="J48" s="626" t="s">
        <v>136</v>
      </c>
      <c r="K48" s="626"/>
      <c r="L48" s="626"/>
      <c r="M48" s="626"/>
      <c r="N48" s="45"/>
      <c r="O48" s="45"/>
      <c r="P48" s="45"/>
      <c r="Q48" s="45"/>
      <c r="R48" s="45"/>
      <c r="S48" s="647" t="s">
        <v>137</v>
      </c>
      <c r="T48" s="647"/>
      <c r="U48" s="647"/>
      <c r="V48" s="45"/>
    </row>
    <row r="49" spans="1:22" ht="15" x14ac:dyDescent="0.2">
      <c r="A49" s="45"/>
      <c r="B49" s="46"/>
      <c r="C49" s="45"/>
      <c r="D49" s="45"/>
      <c r="E49" s="45"/>
      <c r="F49" s="45"/>
      <c r="G49" s="45"/>
      <c r="H49" s="47"/>
      <c r="I49" s="45"/>
      <c r="J49" s="45"/>
      <c r="K49" s="45"/>
      <c r="L49" s="45"/>
      <c r="M49" s="45"/>
      <c r="N49" s="45"/>
      <c r="O49" s="45"/>
      <c r="P49" s="45"/>
      <c r="Q49" s="45"/>
      <c r="R49" s="45"/>
      <c r="S49" s="45"/>
      <c r="T49" s="45"/>
      <c r="U49" s="45"/>
      <c r="V49" s="45"/>
    </row>
    <row r="50" spans="1:22" ht="15" x14ac:dyDescent="0.2">
      <c r="A50" s="45"/>
      <c r="B50" s="46"/>
      <c r="C50" s="45"/>
      <c r="D50" s="45"/>
      <c r="E50" s="45"/>
      <c r="F50" s="45"/>
      <c r="G50" s="45"/>
      <c r="H50" s="47"/>
      <c r="I50" s="45"/>
      <c r="J50" s="45"/>
      <c r="K50" s="45"/>
      <c r="L50" s="45"/>
      <c r="M50" s="45"/>
      <c r="N50" s="45"/>
      <c r="O50" s="45"/>
      <c r="P50" s="45"/>
      <c r="Q50" s="45"/>
      <c r="R50" s="45"/>
      <c r="S50" s="45"/>
      <c r="T50" s="45"/>
      <c r="U50" s="45"/>
      <c r="V50" s="45"/>
    </row>
  </sheetData>
  <mergeCells count="28">
    <mergeCell ref="A28:A31"/>
    <mergeCell ref="S48:U48"/>
    <mergeCell ref="J48:M48"/>
    <mergeCell ref="A38:G38"/>
    <mergeCell ref="A32:A37"/>
    <mergeCell ref="J47:M47"/>
    <mergeCell ref="S47:U47"/>
    <mergeCell ref="A10:V10"/>
    <mergeCell ref="A11:V11"/>
    <mergeCell ref="A12:V12"/>
    <mergeCell ref="B14:V14"/>
    <mergeCell ref="B15:V15"/>
    <mergeCell ref="A20:A27"/>
    <mergeCell ref="B16:V16"/>
    <mergeCell ref="U18:U19"/>
    <mergeCell ref="V18:V19"/>
    <mergeCell ref="G18:G19"/>
    <mergeCell ref="H18:H19"/>
    <mergeCell ref="I18:K18"/>
    <mergeCell ref="L18:N18"/>
    <mergeCell ref="O18:Q18"/>
    <mergeCell ref="R18:T18"/>
    <mergeCell ref="A18:A19"/>
    <mergeCell ref="B18:B19"/>
    <mergeCell ref="C18:C19"/>
    <mergeCell ref="D18:D19"/>
    <mergeCell ref="E18:E19"/>
    <mergeCell ref="F18:F19"/>
  </mergeCells>
  <pageMargins left="0.23622047244094491" right="0.23622047244094491" top="0.39370078740157483" bottom="0.39370078740157483" header="0.31496062992125984" footer="0.31496062992125984"/>
  <pageSetup paperSize="5" scale="37" fitToHeight="0" orientation="landscape" r:id="rId1"/>
  <headerFooter>
    <oddFooter>&amp;CPágina &amp;P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AD22-C5D5-4AC5-B1A9-F24AD9D530E8}">
  <dimension ref="A3:X71"/>
  <sheetViews>
    <sheetView showGridLines="0" topLeftCell="A55" zoomScale="42" zoomScaleNormal="42" workbookViewId="0">
      <selection activeCell="A59" sqref="A59:A60"/>
    </sheetView>
  </sheetViews>
  <sheetFormatPr defaultColWidth="11.42578125" defaultRowHeight="15.75" x14ac:dyDescent="0.25"/>
  <cols>
    <col min="1" max="1" width="32.5703125" style="124" customWidth="1"/>
    <col min="2" max="2" width="26.28515625" style="124" customWidth="1"/>
    <col min="3" max="3" width="19.140625" style="124" customWidth="1"/>
    <col min="4" max="4" width="19.5703125" style="124" customWidth="1"/>
    <col min="5" max="5" width="17.42578125" style="124" bestFit="1" customWidth="1"/>
    <col min="6" max="6" width="18.7109375" style="130" customWidth="1"/>
    <col min="7" max="7" width="46.5703125" style="124" customWidth="1"/>
    <col min="8" max="8" width="11" style="124" customWidth="1"/>
    <col min="9" max="9" width="15.28515625" style="124" customWidth="1"/>
    <col min="10" max="10" width="14.42578125" style="124" customWidth="1"/>
    <col min="11" max="13" width="11.42578125" style="124" customWidth="1"/>
    <col min="14" max="14" width="11.85546875" style="124" customWidth="1"/>
    <col min="15" max="15" width="17.42578125" style="124" customWidth="1"/>
    <col min="16" max="16" width="20" style="124" customWidth="1"/>
    <col min="17" max="17" width="16.85546875" style="124" customWidth="1"/>
    <col min="18" max="18" width="17.5703125" style="124" customWidth="1"/>
    <col min="19" max="19" width="18.42578125" style="124" customWidth="1"/>
    <col min="20" max="20" width="20.5703125" style="124" customWidth="1"/>
    <col min="21" max="21" width="37.5703125" style="124" customWidth="1"/>
    <col min="22" max="22" width="36.5703125" style="124" customWidth="1"/>
    <col min="23" max="26" width="16.7109375" style="124" customWidth="1"/>
    <col min="27" max="145" width="11.42578125" style="124" customWidth="1"/>
    <col min="146" max="146" width="6.42578125" style="124" customWidth="1"/>
    <col min="147" max="147" width="6.85546875" style="124" customWidth="1"/>
    <col min="148" max="16384" width="11.42578125" style="124"/>
  </cols>
  <sheetData>
    <row r="3" spans="1:22" x14ac:dyDescent="0.25">
      <c r="P3" s="529"/>
    </row>
    <row r="4" spans="1:22" x14ac:dyDescent="0.25">
      <c r="P4" s="529"/>
    </row>
    <row r="5" spans="1:22" x14ac:dyDescent="0.25">
      <c r="P5" s="529"/>
    </row>
    <row r="6" spans="1:22" x14ac:dyDescent="0.25">
      <c r="P6" s="529"/>
    </row>
    <row r="7" spans="1:22" x14ac:dyDescent="0.25">
      <c r="P7" s="529"/>
    </row>
    <row r="8" spans="1:22" ht="13.5" customHeight="1" x14ac:dyDescent="0.25">
      <c r="P8" s="529"/>
    </row>
    <row r="9" spans="1:22" ht="28.5" customHeight="1" x14ac:dyDescent="0.25">
      <c r="A9" s="735"/>
      <c r="B9" s="735"/>
      <c r="C9" s="735"/>
      <c r="D9" s="735"/>
      <c r="E9" s="735"/>
      <c r="F9" s="735"/>
      <c r="G9" s="735"/>
      <c r="H9" s="735"/>
      <c r="I9" s="735"/>
      <c r="J9" s="735"/>
      <c r="K9" s="735"/>
      <c r="L9" s="735"/>
      <c r="M9" s="735"/>
      <c r="N9" s="735"/>
      <c r="O9" s="735"/>
      <c r="P9" s="735"/>
      <c r="Q9" s="735"/>
      <c r="R9" s="735"/>
      <c r="S9" s="735"/>
      <c r="T9" s="735"/>
      <c r="U9" s="735"/>
    </row>
    <row r="10" spans="1:22" ht="28.5" customHeight="1" x14ac:dyDescent="0.25">
      <c r="A10" s="461"/>
      <c r="B10" s="461"/>
      <c r="C10" s="461"/>
      <c r="D10" s="461"/>
      <c r="E10" s="461"/>
      <c r="F10" s="461"/>
      <c r="G10" s="461"/>
      <c r="H10" s="461"/>
      <c r="I10" s="461"/>
      <c r="J10" s="461"/>
      <c r="K10" s="461"/>
      <c r="L10" s="461"/>
      <c r="M10" s="461"/>
      <c r="N10" s="461"/>
      <c r="O10" s="461"/>
      <c r="P10" s="461"/>
      <c r="Q10" s="461"/>
      <c r="R10" s="461"/>
      <c r="S10" s="461"/>
      <c r="T10" s="461"/>
      <c r="U10" s="461"/>
    </row>
    <row r="11" spans="1:22" ht="28.5" customHeight="1" x14ac:dyDescent="0.25">
      <c r="A11" s="461"/>
      <c r="B11" s="461"/>
      <c r="C11" s="461"/>
      <c r="D11" s="461"/>
      <c r="E11" s="461"/>
      <c r="F11" s="461"/>
      <c r="G11" s="461"/>
      <c r="H11" s="461"/>
      <c r="I11" s="461"/>
      <c r="J11" s="461"/>
      <c r="K11" s="461"/>
      <c r="L11" s="461"/>
      <c r="M11" s="461"/>
      <c r="N11" s="461"/>
      <c r="O11" s="461"/>
      <c r="P11" s="461"/>
      <c r="Q11" s="461"/>
      <c r="R11" s="461"/>
      <c r="S11" s="461"/>
      <c r="T11" s="461"/>
      <c r="U11" s="461"/>
    </row>
    <row r="12" spans="1:22" ht="19.5" x14ac:dyDescent="0.25">
      <c r="A12" s="633" t="s">
        <v>2</v>
      </c>
      <c r="B12" s="633"/>
      <c r="C12" s="633"/>
      <c r="D12" s="633"/>
      <c r="E12" s="633"/>
      <c r="F12" s="633"/>
      <c r="G12" s="633"/>
      <c r="H12" s="633"/>
      <c r="I12" s="633"/>
      <c r="J12" s="633"/>
      <c r="K12" s="633"/>
      <c r="L12" s="633"/>
      <c r="M12" s="633"/>
      <c r="N12" s="633"/>
      <c r="O12" s="633"/>
      <c r="P12" s="633"/>
      <c r="Q12" s="633"/>
      <c r="R12" s="633"/>
      <c r="S12" s="633"/>
      <c r="T12" s="633"/>
      <c r="U12" s="633"/>
      <c r="V12" s="633"/>
    </row>
    <row r="13" spans="1:22" ht="19.5" x14ac:dyDescent="0.25">
      <c r="A13" s="633" t="s">
        <v>3</v>
      </c>
      <c r="B13" s="633"/>
      <c r="C13" s="633"/>
      <c r="D13" s="633"/>
      <c r="E13" s="633"/>
      <c r="F13" s="633"/>
      <c r="G13" s="633"/>
      <c r="H13" s="633"/>
      <c r="I13" s="633"/>
      <c r="J13" s="633"/>
      <c r="K13" s="633"/>
      <c r="L13" s="633"/>
      <c r="M13" s="633"/>
      <c r="N13" s="633"/>
      <c r="O13" s="633"/>
      <c r="P13" s="633"/>
      <c r="Q13" s="633"/>
      <c r="R13" s="633"/>
      <c r="S13" s="633"/>
      <c r="T13" s="633"/>
      <c r="U13" s="633"/>
      <c r="V13" s="633"/>
    </row>
    <row r="14" spans="1:22" x14ac:dyDescent="0.25">
      <c r="A14" s="461"/>
      <c r="B14" s="461"/>
      <c r="C14" s="461"/>
      <c r="D14" s="461"/>
      <c r="E14" s="461"/>
      <c r="F14" s="461"/>
      <c r="G14" s="461"/>
      <c r="H14" s="461"/>
      <c r="I14" s="461"/>
      <c r="J14" s="461"/>
      <c r="K14" s="461"/>
      <c r="L14" s="461"/>
      <c r="M14" s="461"/>
      <c r="N14" s="461"/>
      <c r="O14" s="461"/>
      <c r="P14" s="461"/>
      <c r="Q14" s="461"/>
      <c r="R14" s="461"/>
      <c r="S14" s="461"/>
      <c r="T14" s="461"/>
      <c r="U14" s="461"/>
    </row>
    <row r="15" spans="1:22" x14ac:dyDescent="0.25">
      <c r="A15" s="44" t="s">
        <v>560</v>
      </c>
      <c r="B15" s="632" t="s">
        <v>561</v>
      </c>
      <c r="C15" s="632"/>
      <c r="D15" s="632"/>
      <c r="E15" s="632"/>
      <c r="F15" s="632"/>
      <c r="G15" s="632"/>
      <c r="H15" s="632"/>
      <c r="I15" s="632"/>
      <c r="J15" s="632"/>
      <c r="K15" s="632"/>
      <c r="L15" s="632"/>
      <c r="M15" s="632"/>
      <c r="N15" s="632"/>
      <c r="O15" s="632"/>
      <c r="P15" s="632"/>
      <c r="Q15" s="632"/>
      <c r="R15" s="632"/>
      <c r="S15" s="632"/>
      <c r="T15" s="632"/>
      <c r="U15" s="632"/>
      <c r="V15" s="632"/>
    </row>
    <row r="16" spans="1:22" x14ac:dyDescent="0.25">
      <c r="A16" s="44" t="s">
        <v>6</v>
      </c>
      <c r="B16" s="632" t="s">
        <v>562</v>
      </c>
      <c r="C16" s="632"/>
      <c r="D16" s="632"/>
      <c r="E16" s="632"/>
      <c r="F16" s="632"/>
      <c r="G16" s="632"/>
      <c r="H16" s="632"/>
      <c r="I16" s="632"/>
      <c r="J16" s="632"/>
      <c r="K16" s="632"/>
      <c r="L16" s="632"/>
      <c r="M16" s="632"/>
      <c r="N16" s="632"/>
      <c r="O16" s="632"/>
      <c r="P16" s="632"/>
      <c r="Q16" s="632"/>
      <c r="R16" s="632"/>
      <c r="S16" s="632"/>
      <c r="T16" s="632"/>
      <c r="U16" s="632"/>
      <c r="V16" s="632"/>
    </row>
    <row r="17" spans="1:22" x14ac:dyDescent="0.25">
      <c r="A17" s="44" t="s">
        <v>8</v>
      </c>
      <c r="B17" s="632" t="s">
        <v>462</v>
      </c>
      <c r="C17" s="632"/>
      <c r="D17" s="632"/>
      <c r="E17" s="632"/>
      <c r="F17" s="632"/>
      <c r="G17" s="632"/>
      <c r="H17" s="632"/>
      <c r="I17" s="632"/>
      <c r="J17" s="632"/>
      <c r="K17" s="632"/>
      <c r="L17" s="632"/>
      <c r="M17" s="632"/>
      <c r="N17" s="632"/>
      <c r="O17" s="632"/>
      <c r="P17" s="632"/>
      <c r="Q17" s="632"/>
      <c r="R17" s="632"/>
      <c r="S17" s="632"/>
      <c r="T17" s="632"/>
      <c r="U17" s="632"/>
      <c r="V17" s="632"/>
    </row>
    <row r="18" spans="1:22" x14ac:dyDescent="0.25">
      <c r="A18" s="45"/>
      <c r="B18" s="45"/>
      <c r="C18" s="45"/>
      <c r="D18" s="45"/>
      <c r="E18" s="45"/>
      <c r="F18" s="47"/>
      <c r="G18" s="45"/>
      <c r="H18" s="45"/>
      <c r="I18" s="45"/>
      <c r="J18" s="45"/>
      <c r="K18" s="45"/>
      <c r="L18" s="45"/>
      <c r="M18" s="45"/>
      <c r="N18" s="45"/>
      <c r="O18" s="45"/>
      <c r="P18" s="45"/>
      <c r="Q18" s="45"/>
      <c r="R18" s="45"/>
      <c r="S18" s="45"/>
      <c r="T18" s="45"/>
      <c r="U18" s="45"/>
    </row>
    <row r="19" spans="1:22" ht="18.75" customHeight="1" x14ac:dyDescent="0.25">
      <c r="A19" s="629" t="s">
        <v>10</v>
      </c>
      <c r="B19" s="629" t="s">
        <v>11</v>
      </c>
      <c r="C19" s="629" t="s">
        <v>143</v>
      </c>
      <c r="D19" s="629" t="s">
        <v>12</v>
      </c>
      <c r="E19" s="634" t="s">
        <v>14</v>
      </c>
      <c r="F19" s="634"/>
      <c r="G19" s="629" t="s">
        <v>15</v>
      </c>
      <c r="H19" s="635" t="s">
        <v>16</v>
      </c>
      <c r="I19" s="635"/>
      <c r="J19" s="635"/>
      <c r="K19" s="635" t="s">
        <v>17</v>
      </c>
      <c r="L19" s="635"/>
      <c r="M19" s="635"/>
      <c r="N19" s="635" t="s">
        <v>18</v>
      </c>
      <c r="O19" s="635"/>
      <c r="P19" s="635"/>
      <c r="Q19" s="635" t="s">
        <v>19</v>
      </c>
      <c r="R19" s="635"/>
      <c r="S19" s="635"/>
      <c r="T19" s="629" t="s">
        <v>20</v>
      </c>
      <c r="U19" s="629" t="s">
        <v>21</v>
      </c>
      <c r="V19" s="629" t="s">
        <v>22</v>
      </c>
    </row>
    <row r="20" spans="1:22" s="379" customFormat="1" ht="40.5" customHeight="1" x14ac:dyDescent="0.25">
      <c r="A20" s="629"/>
      <c r="B20" s="629"/>
      <c r="C20" s="629"/>
      <c r="D20" s="629"/>
      <c r="E20" s="42" t="s">
        <v>23</v>
      </c>
      <c r="F20" s="42" t="s">
        <v>24</v>
      </c>
      <c r="G20" s="629"/>
      <c r="H20" s="42" t="s">
        <v>25</v>
      </c>
      <c r="I20" s="42" t="s">
        <v>26</v>
      </c>
      <c r="J20" s="42" t="s">
        <v>27</v>
      </c>
      <c r="K20" s="42" t="s">
        <v>28</v>
      </c>
      <c r="L20" s="42" t="s">
        <v>29</v>
      </c>
      <c r="M20" s="42" t="s">
        <v>30</v>
      </c>
      <c r="N20" s="42" t="s">
        <v>31</v>
      </c>
      <c r="O20" s="42" t="s">
        <v>32</v>
      </c>
      <c r="P20" s="42" t="s">
        <v>33</v>
      </c>
      <c r="Q20" s="42" t="s">
        <v>34</v>
      </c>
      <c r="R20" s="42" t="s">
        <v>35</v>
      </c>
      <c r="S20" s="42" t="s">
        <v>36</v>
      </c>
      <c r="T20" s="629"/>
      <c r="U20" s="629"/>
      <c r="V20" s="629"/>
    </row>
    <row r="21" spans="1:22" s="530" customFormat="1" ht="171.75" customHeight="1" x14ac:dyDescent="0.25">
      <c r="A21" s="846" t="s">
        <v>1006</v>
      </c>
      <c r="B21" s="847" t="s">
        <v>563</v>
      </c>
      <c r="C21" s="848" t="s">
        <v>53</v>
      </c>
      <c r="D21" s="847" t="s">
        <v>564</v>
      </c>
      <c r="E21" s="849" t="s">
        <v>332</v>
      </c>
      <c r="F21" s="849">
        <v>1</v>
      </c>
      <c r="G21" s="547" t="s">
        <v>1007</v>
      </c>
      <c r="H21" s="548">
        <v>1</v>
      </c>
      <c r="I21" s="548">
        <v>1</v>
      </c>
      <c r="J21" s="548">
        <v>1</v>
      </c>
      <c r="K21" s="549"/>
      <c r="L21" s="549"/>
      <c r="M21" s="549"/>
      <c r="N21" s="549"/>
      <c r="O21" s="330"/>
      <c r="P21" s="330"/>
      <c r="Q21" s="330"/>
      <c r="R21" s="86"/>
      <c r="S21" s="86"/>
      <c r="T21" s="479"/>
      <c r="U21" s="88" t="s">
        <v>565</v>
      </c>
      <c r="V21" s="88"/>
    </row>
    <row r="22" spans="1:22" s="530" customFormat="1" ht="171.75" customHeight="1" x14ac:dyDescent="0.25">
      <c r="A22" s="846"/>
      <c r="B22" s="847"/>
      <c r="C22" s="848"/>
      <c r="D22" s="847"/>
      <c r="E22" s="849"/>
      <c r="F22" s="849"/>
      <c r="G22" s="547" t="s">
        <v>1008</v>
      </c>
      <c r="H22" s="548"/>
      <c r="I22" s="548"/>
      <c r="J22" s="548"/>
      <c r="K22" s="549">
        <v>1</v>
      </c>
      <c r="L22" s="549">
        <v>1</v>
      </c>
      <c r="M22" s="549"/>
      <c r="N22" s="549"/>
      <c r="O22" s="330"/>
      <c r="P22" s="330"/>
      <c r="Q22" s="330"/>
      <c r="R22" s="86"/>
      <c r="S22" s="86"/>
      <c r="T22" s="479"/>
      <c r="U22" s="88" t="s">
        <v>566</v>
      </c>
      <c r="V22" s="88"/>
    </row>
    <row r="23" spans="1:22" ht="171.75" customHeight="1" x14ac:dyDescent="0.25">
      <c r="A23" s="846" t="s">
        <v>1009</v>
      </c>
      <c r="B23" s="847" t="s">
        <v>567</v>
      </c>
      <c r="C23" s="848" t="s">
        <v>53</v>
      </c>
      <c r="D23" s="847" t="s">
        <v>568</v>
      </c>
      <c r="E23" s="847" t="s">
        <v>109</v>
      </c>
      <c r="F23" s="849">
        <v>1</v>
      </c>
      <c r="G23" s="559" t="s">
        <v>1010</v>
      </c>
      <c r="H23" s="75"/>
      <c r="I23" s="75"/>
      <c r="J23" s="75"/>
      <c r="K23" s="75"/>
      <c r="L23" s="75">
        <v>1</v>
      </c>
      <c r="M23" s="75"/>
      <c r="N23" s="75"/>
      <c r="O23" s="75"/>
      <c r="P23" s="75"/>
      <c r="Q23" s="75"/>
      <c r="R23" s="75"/>
      <c r="S23" s="75"/>
      <c r="T23" s="479"/>
      <c r="U23" s="88" t="s">
        <v>569</v>
      </c>
      <c r="V23" s="88"/>
    </row>
    <row r="24" spans="1:22" ht="171.75" customHeight="1" x14ac:dyDescent="0.25">
      <c r="A24" s="846"/>
      <c r="B24" s="847"/>
      <c r="C24" s="848"/>
      <c r="D24" s="847"/>
      <c r="E24" s="847"/>
      <c r="F24" s="849"/>
      <c r="G24" s="559" t="s">
        <v>1011</v>
      </c>
      <c r="H24" s="75"/>
      <c r="I24" s="75"/>
      <c r="J24" s="75"/>
      <c r="K24" s="75"/>
      <c r="L24" s="75">
        <v>1</v>
      </c>
      <c r="M24" s="75"/>
      <c r="N24" s="75"/>
      <c r="O24" s="75"/>
      <c r="P24" s="75"/>
      <c r="Q24" s="75"/>
      <c r="R24" s="75"/>
      <c r="S24" s="75"/>
      <c r="T24" s="479"/>
      <c r="U24" s="88" t="s">
        <v>570</v>
      </c>
      <c r="V24" s="88"/>
    </row>
    <row r="25" spans="1:22" ht="171.75" customHeight="1" x14ac:dyDescent="0.25">
      <c r="A25" s="846"/>
      <c r="B25" s="847"/>
      <c r="C25" s="848"/>
      <c r="D25" s="847"/>
      <c r="E25" s="847"/>
      <c r="F25" s="849"/>
      <c r="G25" s="559" t="s">
        <v>1012</v>
      </c>
      <c r="H25" s="75"/>
      <c r="I25" s="75"/>
      <c r="J25" s="75"/>
      <c r="K25" s="75"/>
      <c r="L25" s="75"/>
      <c r="M25" s="75">
        <v>1</v>
      </c>
      <c r="N25" s="75"/>
      <c r="O25" s="75"/>
      <c r="P25" s="75"/>
      <c r="Q25" s="75"/>
      <c r="R25" s="75"/>
      <c r="S25" s="75"/>
      <c r="T25" s="479"/>
      <c r="U25" s="88" t="s">
        <v>571</v>
      </c>
      <c r="V25" s="88"/>
    </row>
    <row r="26" spans="1:22" ht="171.75" customHeight="1" x14ac:dyDescent="0.25">
      <c r="A26" s="846"/>
      <c r="B26" s="847"/>
      <c r="C26" s="848"/>
      <c r="D26" s="847"/>
      <c r="E26" s="847"/>
      <c r="F26" s="849"/>
      <c r="G26" s="559" t="s">
        <v>1013</v>
      </c>
      <c r="H26" s="75"/>
      <c r="I26" s="75"/>
      <c r="J26" s="75"/>
      <c r="K26" s="75"/>
      <c r="L26" s="75"/>
      <c r="M26" s="75">
        <v>1</v>
      </c>
      <c r="N26" s="75"/>
      <c r="O26" s="75"/>
      <c r="P26" s="75"/>
      <c r="Q26" s="75"/>
      <c r="R26" s="75"/>
      <c r="S26" s="75"/>
      <c r="T26" s="479"/>
      <c r="U26" s="88" t="s">
        <v>572</v>
      </c>
      <c r="V26" s="88"/>
    </row>
    <row r="27" spans="1:22" ht="171.75" customHeight="1" x14ac:dyDescent="0.25">
      <c r="A27" s="846"/>
      <c r="B27" s="847"/>
      <c r="C27" s="848"/>
      <c r="D27" s="847"/>
      <c r="E27" s="847"/>
      <c r="F27" s="849"/>
      <c r="G27" s="559" t="s">
        <v>1014</v>
      </c>
      <c r="H27" s="75"/>
      <c r="I27" s="75"/>
      <c r="J27" s="75"/>
      <c r="K27" s="75"/>
      <c r="L27" s="75"/>
      <c r="M27" s="75">
        <v>6</v>
      </c>
      <c r="N27" s="75">
        <v>5</v>
      </c>
      <c r="O27" s="75"/>
      <c r="P27" s="75"/>
      <c r="Q27" s="75"/>
      <c r="R27" s="75"/>
      <c r="S27" s="75"/>
      <c r="T27" s="479"/>
      <c r="U27" s="88" t="s">
        <v>573</v>
      </c>
      <c r="V27" s="88"/>
    </row>
    <row r="28" spans="1:22" ht="171.75" customHeight="1" x14ac:dyDescent="0.25">
      <c r="A28" s="846"/>
      <c r="B28" s="847"/>
      <c r="C28" s="848"/>
      <c r="D28" s="847"/>
      <c r="E28" s="847"/>
      <c r="F28" s="849"/>
      <c r="G28" s="559" t="s">
        <v>1015</v>
      </c>
      <c r="H28" s="75"/>
      <c r="I28" s="75"/>
      <c r="J28" s="75"/>
      <c r="K28" s="75"/>
      <c r="L28" s="75"/>
      <c r="M28" s="75"/>
      <c r="N28" s="75">
        <v>1</v>
      </c>
      <c r="O28" s="75"/>
      <c r="P28" s="75"/>
      <c r="Q28" s="75"/>
      <c r="R28" s="75"/>
      <c r="S28" s="75"/>
      <c r="T28" s="479"/>
      <c r="U28" s="88" t="s">
        <v>570</v>
      </c>
      <c r="V28" s="88"/>
    </row>
    <row r="29" spans="1:22" ht="171.75" customHeight="1" x14ac:dyDescent="0.25">
      <c r="A29" s="846"/>
      <c r="B29" s="847"/>
      <c r="C29" s="848"/>
      <c r="D29" s="847"/>
      <c r="E29" s="847"/>
      <c r="F29" s="849"/>
      <c r="G29" s="559" t="s">
        <v>1016</v>
      </c>
      <c r="H29" s="75"/>
      <c r="I29" s="75"/>
      <c r="J29" s="75"/>
      <c r="K29" s="75"/>
      <c r="L29" s="75"/>
      <c r="M29" s="75"/>
      <c r="N29" s="75"/>
      <c r="O29" s="75"/>
      <c r="P29" s="75"/>
      <c r="Q29" s="75"/>
      <c r="R29" s="75">
        <v>1</v>
      </c>
      <c r="S29" s="75"/>
      <c r="T29" s="479"/>
      <c r="U29" s="88" t="s">
        <v>572</v>
      </c>
      <c r="V29" s="88"/>
    </row>
    <row r="30" spans="1:22" ht="171.75" customHeight="1" x14ac:dyDescent="0.25">
      <c r="A30" s="846"/>
      <c r="B30" s="847"/>
      <c r="C30" s="848"/>
      <c r="D30" s="847"/>
      <c r="E30" s="847"/>
      <c r="F30" s="849"/>
      <c r="G30" s="559" t="s">
        <v>1017</v>
      </c>
      <c r="H30" s="75"/>
      <c r="I30" s="75"/>
      <c r="J30" s="75"/>
      <c r="K30" s="75"/>
      <c r="L30" s="75"/>
      <c r="M30" s="75"/>
      <c r="N30" s="75"/>
      <c r="O30" s="75"/>
      <c r="P30" s="75"/>
      <c r="Q30" s="75"/>
      <c r="R30" s="75"/>
      <c r="S30" s="75">
        <v>1</v>
      </c>
      <c r="T30" s="479"/>
      <c r="U30" s="88" t="s">
        <v>574</v>
      </c>
      <c r="V30" s="88"/>
    </row>
    <row r="31" spans="1:22" ht="171.75" customHeight="1" x14ac:dyDescent="0.25">
      <c r="A31" s="846" t="s">
        <v>1018</v>
      </c>
      <c r="B31" s="852" t="s">
        <v>575</v>
      </c>
      <c r="C31" s="853" t="s">
        <v>53</v>
      </c>
      <c r="D31" s="846" t="s">
        <v>576</v>
      </c>
      <c r="E31" s="846" t="s">
        <v>109</v>
      </c>
      <c r="F31" s="849">
        <v>2</v>
      </c>
      <c r="G31" s="559" t="s">
        <v>1019</v>
      </c>
      <c r="H31" s="75"/>
      <c r="I31" s="75"/>
      <c r="J31" s="75"/>
      <c r="K31" s="75">
        <v>1</v>
      </c>
      <c r="L31" s="75"/>
      <c r="M31" s="75"/>
      <c r="N31" s="75"/>
      <c r="O31" s="75"/>
      <c r="P31" s="75"/>
      <c r="Q31" s="75">
        <v>1</v>
      </c>
      <c r="R31" s="75"/>
      <c r="S31" s="75"/>
      <c r="T31" s="479"/>
      <c r="U31" s="88" t="s">
        <v>570</v>
      </c>
      <c r="V31" s="88"/>
    </row>
    <row r="32" spans="1:22" ht="171.75" customHeight="1" x14ac:dyDescent="0.25">
      <c r="A32" s="846"/>
      <c r="B32" s="852"/>
      <c r="C32" s="853"/>
      <c r="D32" s="846"/>
      <c r="E32" s="846"/>
      <c r="F32" s="849"/>
      <c r="G32" s="559" t="s">
        <v>1020</v>
      </c>
      <c r="H32" s="75"/>
      <c r="I32" s="75"/>
      <c r="J32" s="75"/>
      <c r="K32" s="75"/>
      <c r="L32" s="75">
        <v>1</v>
      </c>
      <c r="M32" s="75"/>
      <c r="N32" s="75"/>
      <c r="O32" s="75"/>
      <c r="P32" s="75"/>
      <c r="Q32" s="75">
        <v>1</v>
      </c>
      <c r="R32" s="75"/>
      <c r="S32" s="75"/>
      <c r="T32" s="479"/>
      <c r="U32" s="88" t="s">
        <v>577</v>
      </c>
      <c r="V32" s="88"/>
    </row>
    <row r="33" spans="1:22" ht="171.75" customHeight="1" x14ac:dyDescent="0.25">
      <c r="A33" s="846"/>
      <c r="B33" s="852"/>
      <c r="C33" s="853"/>
      <c r="D33" s="846"/>
      <c r="E33" s="846"/>
      <c r="F33" s="849"/>
      <c r="G33" s="559" t="s">
        <v>1021</v>
      </c>
      <c r="H33" s="75"/>
      <c r="I33" s="75"/>
      <c r="J33" s="75"/>
      <c r="K33" s="75"/>
      <c r="L33" s="75">
        <v>1</v>
      </c>
      <c r="M33" s="75">
        <v>1</v>
      </c>
      <c r="N33" s="75"/>
      <c r="O33" s="75"/>
      <c r="P33" s="75"/>
      <c r="Q33" s="75"/>
      <c r="R33" s="75">
        <v>1</v>
      </c>
      <c r="S33" s="75"/>
      <c r="T33" s="479"/>
      <c r="U33" s="88" t="s">
        <v>578</v>
      </c>
      <c r="V33" s="88"/>
    </row>
    <row r="34" spans="1:22" ht="171.75" customHeight="1" x14ac:dyDescent="0.25">
      <c r="A34" s="846"/>
      <c r="B34" s="852"/>
      <c r="C34" s="853"/>
      <c r="D34" s="846"/>
      <c r="E34" s="846"/>
      <c r="F34" s="849"/>
      <c r="G34" s="559" t="s">
        <v>1022</v>
      </c>
      <c r="H34" s="75"/>
      <c r="I34" s="75"/>
      <c r="J34" s="75"/>
      <c r="K34" s="75"/>
      <c r="L34" s="75"/>
      <c r="M34" s="103">
        <v>0.5</v>
      </c>
      <c r="N34" s="103">
        <v>0.5</v>
      </c>
      <c r="O34" s="75"/>
      <c r="P34" s="75"/>
      <c r="Q34" s="75"/>
      <c r="R34" s="103">
        <v>0.5</v>
      </c>
      <c r="S34" s="103">
        <v>0.5</v>
      </c>
      <c r="T34" s="479"/>
      <c r="U34" s="88" t="s">
        <v>579</v>
      </c>
      <c r="V34" s="88"/>
    </row>
    <row r="35" spans="1:22" ht="171.75" customHeight="1" x14ac:dyDescent="0.25">
      <c r="A35" s="846"/>
      <c r="B35" s="852"/>
      <c r="C35" s="853"/>
      <c r="D35" s="846"/>
      <c r="E35" s="846"/>
      <c r="F35" s="849"/>
      <c r="G35" s="559" t="s">
        <v>1023</v>
      </c>
      <c r="H35" s="75"/>
      <c r="I35" s="75"/>
      <c r="J35" s="75"/>
      <c r="K35" s="75"/>
      <c r="L35" s="75"/>
      <c r="M35" s="75"/>
      <c r="N35" s="75">
        <v>1</v>
      </c>
      <c r="O35" s="75"/>
      <c r="P35" s="75"/>
      <c r="Q35" s="75"/>
      <c r="R35" s="75"/>
      <c r="S35" s="75">
        <v>1</v>
      </c>
      <c r="T35" s="479"/>
      <c r="U35" s="88" t="s">
        <v>580</v>
      </c>
      <c r="V35" s="88"/>
    </row>
    <row r="36" spans="1:22" ht="171.75" customHeight="1" x14ac:dyDescent="0.25">
      <c r="A36" s="846" t="s">
        <v>1024</v>
      </c>
      <c r="B36" s="846" t="s">
        <v>581</v>
      </c>
      <c r="C36" s="848" t="s">
        <v>209</v>
      </c>
      <c r="D36" s="846" t="s">
        <v>582</v>
      </c>
      <c r="E36" s="847" t="s">
        <v>109</v>
      </c>
      <c r="F36" s="847">
        <v>12</v>
      </c>
      <c r="G36" s="547" t="s">
        <v>1025</v>
      </c>
      <c r="H36" s="75"/>
      <c r="I36" s="75">
        <v>1</v>
      </c>
      <c r="J36" s="75"/>
      <c r="K36" s="75"/>
      <c r="L36" s="75"/>
      <c r="M36" s="75"/>
      <c r="N36" s="75"/>
      <c r="O36" s="75"/>
      <c r="P36" s="75"/>
      <c r="Q36" s="75"/>
      <c r="R36" s="75"/>
      <c r="S36" s="75"/>
      <c r="T36" s="479"/>
      <c r="U36" s="88" t="s">
        <v>583</v>
      </c>
      <c r="V36" s="88"/>
    </row>
    <row r="37" spans="1:22" ht="171.75" customHeight="1" x14ac:dyDescent="0.25">
      <c r="A37" s="846"/>
      <c r="B37" s="846"/>
      <c r="C37" s="848"/>
      <c r="D37" s="846"/>
      <c r="E37" s="847"/>
      <c r="F37" s="847"/>
      <c r="G37" s="547" t="s">
        <v>1026</v>
      </c>
      <c r="H37" s="75"/>
      <c r="I37" s="75"/>
      <c r="J37" s="75"/>
      <c r="K37" s="75"/>
      <c r="L37" s="75"/>
      <c r="M37" s="75"/>
      <c r="N37" s="75"/>
      <c r="O37" s="75"/>
      <c r="P37" s="75"/>
      <c r="Q37" s="75"/>
      <c r="R37" s="75"/>
      <c r="S37" s="103">
        <v>1</v>
      </c>
      <c r="T37" s="479"/>
      <c r="U37" s="88" t="s">
        <v>584</v>
      </c>
      <c r="V37" s="88"/>
    </row>
    <row r="38" spans="1:22" ht="171.75" customHeight="1" x14ac:dyDescent="0.25">
      <c r="A38" s="846"/>
      <c r="B38" s="846"/>
      <c r="C38" s="848"/>
      <c r="D38" s="846"/>
      <c r="E38" s="847"/>
      <c r="F38" s="847"/>
      <c r="G38" s="547" t="s">
        <v>1027</v>
      </c>
      <c r="H38" s="75"/>
      <c r="I38" s="75">
        <v>1</v>
      </c>
      <c r="J38" s="75">
        <v>1</v>
      </c>
      <c r="K38" s="75">
        <v>1</v>
      </c>
      <c r="L38" s="75">
        <v>1</v>
      </c>
      <c r="M38" s="75">
        <v>1</v>
      </c>
      <c r="N38" s="75">
        <v>1</v>
      </c>
      <c r="O38" s="75">
        <v>1</v>
      </c>
      <c r="P38" s="75">
        <v>1</v>
      </c>
      <c r="Q38" s="75">
        <v>1</v>
      </c>
      <c r="R38" s="75">
        <v>1</v>
      </c>
      <c r="S38" s="75">
        <v>1</v>
      </c>
      <c r="T38" s="479"/>
      <c r="U38" s="88" t="s">
        <v>585</v>
      </c>
      <c r="V38" s="88"/>
    </row>
    <row r="39" spans="1:22" ht="171.75" customHeight="1" x14ac:dyDescent="0.25">
      <c r="A39" s="846"/>
      <c r="B39" s="846"/>
      <c r="C39" s="848"/>
      <c r="D39" s="846"/>
      <c r="E39" s="847"/>
      <c r="F39" s="847"/>
      <c r="G39" s="547" t="s">
        <v>1028</v>
      </c>
      <c r="H39" s="75"/>
      <c r="I39" s="75">
        <v>1</v>
      </c>
      <c r="J39" s="75">
        <v>1</v>
      </c>
      <c r="K39" s="75">
        <v>1</v>
      </c>
      <c r="L39" s="75">
        <v>1</v>
      </c>
      <c r="M39" s="75">
        <v>1</v>
      </c>
      <c r="N39" s="75">
        <v>1</v>
      </c>
      <c r="O39" s="75">
        <v>1</v>
      </c>
      <c r="P39" s="75">
        <v>1</v>
      </c>
      <c r="Q39" s="75">
        <v>1</v>
      </c>
      <c r="R39" s="75">
        <v>1</v>
      </c>
      <c r="S39" s="75">
        <v>1</v>
      </c>
      <c r="T39" s="479"/>
      <c r="U39" s="88" t="s">
        <v>586</v>
      </c>
      <c r="V39" s="88"/>
    </row>
    <row r="40" spans="1:22" ht="171.75" customHeight="1" x14ac:dyDescent="0.25">
      <c r="A40" s="846"/>
      <c r="B40" s="846"/>
      <c r="C40" s="848"/>
      <c r="D40" s="846"/>
      <c r="E40" s="847"/>
      <c r="F40" s="847"/>
      <c r="G40" s="547" t="s">
        <v>1029</v>
      </c>
      <c r="H40" s="75"/>
      <c r="I40" s="75">
        <v>1</v>
      </c>
      <c r="J40" s="75">
        <v>1</v>
      </c>
      <c r="K40" s="75">
        <v>1</v>
      </c>
      <c r="L40" s="75">
        <v>1</v>
      </c>
      <c r="M40" s="75">
        <v>1</v>
      </c>
      <c r="N40" s="75">
        <v>1</v>
      </c>
      <c r="O40" s="75">
        <v>1</v>
      </c>
      <c r="P40" s="75">
        <v>1</v>
      </c>
      <c r="Q40" s="75">
        <v>1</v>
      </c>
      <c r="R40" s="75">
        <v>1</v>
      </c>
      <c r="S40" s="75">
        <v>1</v>
      </c>
      <c r="T40" s="479"/>
      <c r="U40" s="88" t="s">
        <v>587</v>
      </c>
      <c r="V40" s="88"/>
    </row>
    <row r="41" spans="1:22" s="530" customFormat="1" ht="171.75" customHeight="1" x14ac:dyDescent="0.25">
      <c r="A41" s="850" t="s">
        <v>1030</v>
      </c>
      <c r="B41" s="550" t="s">
        <v>588</v>
      </c>
      <c r="C41" s="851" t="s">
        <v>53</v>
      </c>
      <c r="D41" s="550" t="s">
        <v>589</v>
      </c>
      <c r="E41" s="551" t="s">
        <v>109</v>
      </c>
      <c r="F41" s="551">
        <v>1</v>
      </c>
      <c r="G41" s="552" t="s">
        <v>1031</v>
      </c>
      <c r="H41" s="59"/>
      <c r="I41" s="59"/>
      <c r="J41" s="59">
        <v>1</v>
      </c>
      <c r="K41" s="59"/>
      <c r="L41" s="59"/>
      <c r="M41" s="59"/>
      <c r="N41" s="59"/>
      <c r="O41" s="59"/>
      <c r="P41" s="59"/>
      <c r="Q41" s="59"/>
      <c r="R41" s="59"/>
      <c r="S41" s="59"/>
      <c r="T41" s="479"/>
      <c r="U41" s="88" t="s">
        <v>590</v>
      </c>
      <c r="V41" s="88"/>
    </row>
    <row r="42" spans="1:22" s="530" customFormat="1" ht="228.75" customHeight="1" x14ac:dyDescent="0.25">
      <c r="A42" s="850"/>
      <c r="B42" s="550" t="s">
        <v>591</v>
      </c>
      <c r="C42" s="851"/>
      <c r="D42" s="550" t="s">
        <v>592</v>
      </c>
      <c r="E42" s="551" t="s">
        <v>526</v>
      </c>
      <c r="F42" s="293">
        <v>1</v>
      </c>
      <c r="G42" s="552" t="s">
        <v>1032</v>
      </c>
      <c r="H42" s="293"/>
      <c r="I42" s="293"/>
      <c r="J42" s="293">
        <v>1</v>
      </c>
      <c r="K42" s="293">
        <v>1</v>
      </c>
      <c r="L42" s="293">
        <v>1</v>
      </c>
      <c r="M42" s="293">
        <v>1</v>
      </c>
      <c r="N42" s="293">
        <v>1</v>
      </c>
      <c r="O42" s="293">
        <v>1</v>
      </c>
      <c r="P42" s="293">
        <v>1</v>
      </c>
      <c r="Q42" s="293">
        <v>1</v>
      </c>
      <c r="R42" s="293">
        <v>1</v>
      </c>
      <c r="S42" s="293">
        <v>1</v>
      </c>
      <c r="T42" s="479"/>
      <c r="U42" s="88" t="s">
        <v>593</v>
      </c>
      <c r="V42" s="88"/>
    </row>
    <row r="43" spans="1:22" s="530" customFormat="1" ht="297" customHeight="1" x14ac:dyDescent="0.25">
      <c r="A43" s="547" t="s">
        <v>1033</v>
      </c>
      <c r="B43" s="516" t="s">
        <v>594</v>
      </c>
      <c r="C43" s="553" t="s">
        <v>53</v>
      </c>
      <c r="D43" s="547" t="s">
        <v>595</v>
      </c>
      <c r="E43" s="548" t="s">
        <v>526</v>
      </c>
      <c r="F43" s="554">
        <v>1</v>
      </c>
      <c r="G43" s="547" t="s">
        <v>1034</v>
      </c>
      <c r="H43" s="548"/>
      <c r="I43" s="548"/>
      <c r="J43" s="548"/>
      <c r="K43" s="548"/>
      <c r="L43" s="548"/>
      <c r="M43" s="548"/>
      <c r="N43" s="548"/>
      <c r="O43" s="86"/>
      <c r="P43" s="86"/>
      <c r="Q43" s="86"/>
      <c r="R43" s="86"/>
      <c r="S43" s="86"/>
      <c r="T43" s="479"/>
      <c r="U43" s="88" t="s">
        <v>596</v>
      </c>
      <c r="V43" s="88"/>
    </row>
    <row r="44" spans="1:22" s="530" customFormat="1" ht="171.75" customHeight="1" x14ac:dyDescent="0.25">
      <c r="A44" s="846" t="s">
        <v>1035</v>
      </c>
      <c r="B44" s="846" t="s">
        <v>597</v>
      </c>
      <c r="C44" s="848" t="s">
        <v>53</v>
      </c>
      <c r="D44" s="846" t="s">
        <v>598</v>
      </c>
      <c r="E44" s="852" t="s">
        <v>109</v>
      </c>
      <c r="F44" s="856">
        <v>1</v>
      </c>
      <c r="G44" s="547" t="s">
        <v>1036</v>
      </c>
      <c r="H44" s="548"/>
      <c r="I44" s="548"/>
      <c r="J44" s="548">
        <v>1</v>
      </c>
      <c r="K44" s="548"/>
      <c r="L44" s="548"/>
      <c r="M44" s="548"/>
      <c r="N44" s="548"/>
      <c r="O44" s="86"/>
      <c r="P44" s="86"/>
      <c r="Q44" s="86"/>
      <c r="R44" s="86"/>
      <c r="S44" s="86"/>
      <c r="T44" s="479"/>
      <c r="U44" s="88" t="s">
        <v>599</v>
      </c>
      <c r="V44" s="88"/>
    </row>
    <row r="45" spans="1:22" s="530" customFormat="1" ht="171.75" customHeight="1" x14ac:dyDescent="0.25">
      <c r="A45" s="846"/>
      <c r="B45" s="846"/>
      <c r="C45" s="848"/>
      <c r="D45" s="846"/>
      <c r="E45" s="852"/>
      <c r="F45" s="856"/>
      <c r="G45" s="547" t="s">
        <v>1037</v>
      </c>
      <c r="H45" s="548"/>
      <c r="I45" s="548"/>
      <c r="J45" s="548"/>
      <c r="K45" s="548"/>
      <c r="L45" s="548"/>
      <c r="M45" s="548"/>
      <c r="N45" s="548"/>
      <c r="O45" s="86"/>
      <c r="P45" s="86"/>
      <c r="Q45" s="86"/>
      <c r="R45" s="86"/>
      <c r="S45" s="86"/>
      <c r="T45" s="479"/>
      <c r="U45" s="88" t="s">
        <v>600</v>
      </c>
      <c r="V45" s="88"/>
    </row>
    <row r="46" spans="1:22" s="530" customFormat="1" ht="171.75" customHeight="1" x14ac:dyDescent="0.25">
      <c r="A46" s="846"/>
      <c r="B46" s="846"/>
      <c r="C46" s="848"/>
      <c r="D46" s="846"/>
      <c r="E46" s="852"/>
      <c r="F46" s="857"/>
      <c r="G46" s="547" t="s">
        <v>1038</v>
      </c>
      <c r="H46" s="548"/>
      <c r="I46" s="548"/>
      <c r="J46" s="548"/>
      <c r="K46" s="548"/>
      <c r="L46" s="548"/>
      <c r="M46" s="548">
        <v>1</v>
      </c>
      <c r="N46" s="548"/>
      <c r="O46" s="86"/>
      <c r="P46" s="86">
        <v>1</v>
      </c>
      <c r="Q46" s="86"/>
      <c r="R46" s="86"/>
      <c r="S46" s="86">
        <v>1</v>
      </c>
      <c r="T46" s="479"/>
      <c r="U46" s="88" t="s">
        <v>601</v>
      </c>
      <c r="V46" s="88"/>
    </row>
    <row r="47" spans="1:22" s="530" customFormat="1" ht="171.75" customHeight="1" x14ac:dyDescent="0.25">
      <c r="A47" s="846" t="s">
        <v>1039</v>
      </c>
      <c r="B47" s="516" t="s">
        <v>602</v>
      </c>
      <c r="C47" s="553" t="s">
        <v>209</v>
      </c>
      <c r="D47" s="547" t="s">
        <v>603</v>
      </c>
      <c r="E47" s="548" t="s">
        <v>109</v>
      </c>
      <c r="F47" s="548">
        <v>12</v>
      </c>
      <c r="G47" s="547" t="s">
        <v>1040</v>
      </c>
      <c r="H47" s="548">
        <v>1</v>
      </c>
      <c r="I47" s="548">
        <v>1</v>
      </c>
      <c r="J47" s="548">
        <v>1</v>
      </c>
      <c r="K47" s="549">
        <v>1</v>
      </c>
      <c r="L47" s="549">
        <v>1</v>
      </c>
      <c r="M47" s="549">
        <v>1</v>
      </c>
      <c r="N47" s="549">
        <v>1</v>
      </c>
      <c r="O47" s="330">
        <v>1</v>
      </c>
      <c r="P47" s="330">
        <v>1</v>
      </c>
      <c r="Q47" s="330">
        <v>1</v>
      </c>
      <c r="R47" s="86">
        <v>1</v>
      </c>
      <c r="S47" s="86">
        <v>1</v>
      </c>
      <c r="T47" s="479"/>
      <c r="U47" s="561" t="s">
        <v>604</v>
      </c>
      <c r="V47" s="88"/>
    </row>
    <row r="48" spans="1:22" s="530" customFormat="1" ht="171.75" customHeight="1" x14ac:dyDescent="0.25">
      <c r="A48" s="846"/>
      <c r="B48" s="516" t="s">
        <v>602</v>
      </c>
      <c r="C48" s="553" t="s">
        <v>40</v>
      </c>
      <c r="D48" s="547" t="s">
        <v>598</v>
      </c>
      <c r="E48" s="548" t="s">
        <v>109</v>
      </c>
      <c r="F48" s="548">
        <v>4</v>
      </c>
      <c r="G48" s="547" t="s">
        <v>1041</v>
      </c>
      <c r="H48" s="548"/>
      <c r="I48" s="548"/>
      <c r="J48" s="548">
        <v>1</v>
      </c>
      <c r="K48" s="549"/>
      <c r="L48" s="549"/>
      <c r="M48" s="549">
        <v>1</v>
      </c>
      <c r="N48" s="549"/>
      <c r="O48" s="330"/>
      <c r="P48" s="330">
        <v>1</v>
      </c>
      <c r="Q48" s="330"/>
      <c r="R48" s="86"/>
      <c r="S48" s="86">
        <v>1</v>
      </c>
      <c r="T48" s="479"/>
      <c r="U48" s="561" t="s">
        <v>604</v>
      </c>
      <c r="V48" s="88"/>
    </row>
    <row r="49" spans="1:24" s="530" customFormat="1" ht="171.75" customHeight="1" x14ac:dyDescent="0.25">
      <c r="A49" s="846"/>
      <c r="B49" s="516" t="s">
        <v>605</v>
      </c>
      <c r="C49" s="553" t="s">
        <v>53</v>
      </c>
      <c r="D49" s="547" t="s">
        <v>606</v>
      </c>
      <c r="E49" s="548" t="s">
        <v>109</v>
      </c>
      <c r="F49" s="548">
        <v>2</v>
      </c>
      <c r="G49" s="547" t="s">
        <v>1042</v>
      </c>
      <c r="H49" s="548"/>
      <c r="I49" s="548"/>
      <c r="J49" s="548"/>
      <c r="K49" s="549"/>
      <c r="L49" s="549"/>
      <c r="M49" s="549">
        <v>1</v>
      </c>
      <c r="N49" s="549"/>
      <c r="O49" s="330"/>
      <c r="P49" s="330"/>
      <c r="Q49" s="330"/>
      <c r="R49" s="330"/>
      <c r="S49" s="330">
        <v>1</v>
      </c>
      <c r="T49" s="479"/>
      <c r="U49" s="88" t="s">
        <v>607</v>
      </c>
      <c r="V49" s="88"/>
    </row>
    <row r="50" spans="1:24" s="530" customFormat="1" ht="171.75" customHeight="1" x14ac:dyDescent="0.25">
      <c r="A50" s="846"/>
      <c r="B50" s="555" t="s">
        <v>608</v>
      </c>
      <c r="C50" s="556" t="s">
        <v>53</v>
      </c>
      <c r="D50" s="555" t="s">
        <v>609</v>
      </c>
      <c r="E50" s="548" t="s">
        <v>109</v>
      </c>
      <c r="F50" s="549">
        <v>2</v>
      </c>
      <c r="G50" s="547" t="s">
        <v>1043</v>
      </c>
      <c r="H50" s="548"/>
      <c r="I50" s="548"/>
      <c r="J50" s="548"/>
      <c r="K50" s="549"/>
      <c r="L50" s="549"/>
      <c r="M50" s="549">
        <v>1</v>
      </c>
      <c r="N50" s="549"/>
      <c r="O50" s="330"/>
      <c r="P50" s="330"/>
      <c r="Q50" s="330"/>
      <c r="R50" s="330"/>
      <c r="S50" s="557">
        <v>1</v>
      </c>
      <c r="T50" s="479"/>
      <c r="U50" s="88" t="s">
        <v>570</v>
      </c>
      <c r="V50" s="88"/>
    </row>
    <row r="51" spans="1:24" s="530" customFormat="1" ht="171.75" customHeight="1" x14ac:dyDescent="0.25">
      <c r="A51" s="846" t="s">
        <v>1044</v>
      </c>
      <c r="B51" s="559" t="s">
        <v>610</v>
      </c>
      <c r="C51" s="553" t="s">
        <v>53</v>
      </c>
      <c r="D51" s="567" t="s">
        <v>610</v>
      </c>
      <c r="E51" s="558" t="s">
        <v>109</v>
      </c>
      <c r="F51" s="548">
        <v>1</v>
      </c>
      <c r="G51" s="559" t="s">
        <v>1045</v>
      </c>
      <c r="H51" s="329"/>
      <c r="I51" s="329"/>
      <c r="J51" s="329"/>
      <c r="K51" s="560"/>
      <c r="L51" s="330">
        <v>1</v>
      </c>
      <c r="M51" s="330"/>
      <c r="N51" s="330"/>
      <c r="O51" s="330"/>
      <c r="P51" s="330"/>
      <c r="Q51" s="330"/>
      <c r="R51" s="330"/>
      <c r="S51" s="330"/>
      <c r="T51" s="479"/>
      <c r="U51" s="88" t="s">
        <v>570</v>
      </c>
      <c r="V51" s="88"/>
    </row>
    <row r="52" spans="1:24" s="530" customFormat="1" ht="171.75" customHeight="1" x14ac:dyDescent="0.25">
      <c r="A52" s="846"/>
      <c r="B52" s="559" t="s">
        <v>611</v>
      </c>
      <c r="C52" s="553" t="s">
        <v>53</v>
      </c>
      <c r="D52" s="559" t="s">
        <v>612</v>
      </c>
      <c r="E52" s="558" t="s">
        <v>109</v>
      </c>
      <c r="F52" s="548">
        <v>2</v>
      </c>
      <c r="G52" s="559" t="s">
        <v>1046</v>
      </c>
      <c r="H52" s="329"/>
      <c r="I52" s="330"/>
      <c r="J52" s="329"/>
      <c r="K52" s="560"/>
      <c r="L52" s="330">
        <v>1</v>
      </c>
      <c r="M52" s="330"/>
      <c r="N52" s="330"/>
      <c r="O52" s="330">
        <v>1</v>
      </c>
      <c r="P52" s="560"/>
      <c r="Q52" s="330"/>
      <c r="R52" s="330"/>
      <c r="S52" s="330"/>
      <c r="T52" s="479"/>
      <c r="U52" s="88" t="s">
        <v>570</v>
      </c>
      <c r="V52" s="88"/>
    </row>
    <row r="53" spans="1:24" s="530" customFormat="1" ht="171.75" customHeight="1" x14ac:dyDescent="0.25">
      <c r="A53" s="846"/>
      <c r="B53" s="559" t="s">
        <v>613</v>
      </c>
      <c r="C53" s="553" t="s">
        <v>53</v>
      </c>
      <c r="D53" s="559" t="s">
        <v>614</v>
      </c>
      <c r="E53" s="558" t="s">
        <v>526</v>
      </c>
      <c r="F53" s="554">
        <v>1</v>
      </c>
      <c r="G53" s="559" t="s">
        <v>1047</v>
      </c>
      <c r="H53" s="329"/>
      <c r="I53" s="329"/>
      <c r="J53" s="329"/>
      <c r="K53" s="330"/>
      <c r="L53" s="330"/>
      <c r="M53" s="330"/>
      <c r="N53" s="330"/>
      <c r="O53" s="330"/>
      <c r="P53" s="330"/>
      <c r="Q53" s="330"/>
      <c r="R53" s="330"/>
      <c r="S53" s="391">
        <v>1</v>
      </c>
      <c r="T53" s="479"/>
      <c r="U53" s="88" t="s">
        <v>596</v>
      </c>
      <c r="V53" s="88"/>
    </row>
    <row r="54" spans="1:24" s="530" customFormat="1" ht="171.75" customHeight="1" x14ac:dyDescent="0.25">
      <c r="A54" s="846"/>
      <c r="B54" s="846" t="s">
        <v>615</v>
      </c>
      <c r="C54" s="553" t="s">
        <v>53</v>
      </c>
      <c r="D54" s="846" t="s">
        <v>616</v>
      </c>
      <c r="E54" s="849" t="s">
        <v>526</v>
      </c>
      <c r="F54" s="858">
        <v>1</v>
      </c>
      <c r="G54" s="559" t="s">
        <v>1048</v>
      </c>
      <c r="H54" s="329"/>
      <c r="I54" s="329"/>
      <c r="J54" s="329"/>
      <c r="K54" s="330"/>
      <c r="L54" s="330"/>
      <c r="M54" s="330"/>
      <c r="N54" s="330"/>
      <c r="O54" s="330"/>
      <c r="P54" s="330"/>
      <c r="Q54" s="330"/>
      <c r="R54" s="330"/>
      <c r="S54" s="330"/>
      <c r="T54" s="479"/>
      <c r="U54" s="561" t="s">
        <v>604</v>
      </c>
      <c r="V54" s="88"/>
    </row>
    <row r="55" spans="1:24" s="530" customFormat="1" ht="171.75" customHeight="1" x14ac:dyDescent="0.25">
      <c r="A55" s="846"/>
      <c r="B55" s="846"/>
      <c r="C55" s="553" t="s">
        <v>53</v>
      </c>
      <c r="D55" s="846"/>
      <c r="E55" s="849"/>
      <c r="F55" s="858"/>
      <c r="G55" s="559" t="s">
        <v>1049</v>
      </c>
      <c r="H55" s="329"/>
      <c r="I55" s="329"/>
      <c r="J55" s="329"/>
      <c r="K55" s="330">
        <v>1</v>
      </c>
      <c r="L55" s="330"/>
      <c r="M55" s="330"/>
      <c r="N55" s="330"/>
      <c r="O55" s="330">
        <v>1</v>
      </c>
      <c r="P55" s="330"/>
      <c r="Q55" s="330"/>
      <c r="R55" s="330"/>
      <c r="S55" s="330">
        <v>1</v>
      </c>
      <c r="T55" s="479"/>
      <c r="U55" s="561" t="s">
        <v>604</v>
      </c>
      <c r="V55" s="88"/>
    </row>
    <row r="56" spans="1:24" ht="228.75" customHeight="1" x14ac:dyDescent="0.25">
      <c r="A56" s="846" t="s">
        <v>1050</v>
      </c>
      <c r="B56" s="559" t="s">
        <v>617</v>
      </c>
      <c r="C56" s="553" t="s">
        <v>53</v>
      </c>
      <c r="D56" s="559" t="s">
        <v>612</v>
      </c>
      <c r="E56" s="558" t="s">
        <v>109</v>
      </c>
      <c r="F56" s="548">
        <v>3</v>
      </c>
      <c r="G56" s="547" t="s">
        <v>1051</v>
      </c>
      <c r="H56" s="75"/>
      <c r="I56" s="75"/>
      <c r="J56" s="568"/>
      <c r="K56" s="75">
        <v>1</v>
      </c>
      <c r="L56" s="75"/>
      <c r="M56" s="75"/>
      <c r="N56" s="568"/>
      <c r="O56" s="75">
        <v>1</v>
      </c>
      <c r="P56" s="75"/>
      <c r="Q56" s="75"/>
      <c r="R56" s="568"/>
      <c r="S56" s="75">
        <v>1</v>
      </c>
      <c r="T56" s="479"/>
      <c r="U56" s="88" t="s">
        <v>570</v>
      </c>
      <c r="V56" s="88"/>
    </row>
    <row r="57" spans="1:24" ht="171.75" customHeight="1" x14ac:dyDescent="0.25">
      <c r="A57" s="846"/>
      <c r="B57" s="846" t="s">
        <v>618</v>
      </c>
      <c r="C57" s="848" t="s">
        <v>53</v>
      </c>
      <c r="D57" s="846" t="s">
        <v>619</v>
      </c>
      <c r="E57" s="846" t="s">
        <v>526</v>
      </c>
      <c r="F57" s="855">
        <v>1</v>
      </c>
      <c r="G57" s="547" t="s">
        <v>1052</v>
      </c>
      <c r="H57" s="75"/>
      <c r="I57" s="75"/>
      <c r="J57" s="75"/>
      <c r="K57" s="103">
        <v>1</v>
      </c>
      <c r="L57" s="75"/>
      <c r="M57" s="75"/>
      <c r="N57" s="75"/>
      <c r="O57" s="103">
        <v>1</v>
      </c>
      <c r="P57" s="75"/>
      <c r="Q57" s="75"/>
      <c r="R57" s="75"/>
      <c r="S57" s="103">
        <v>1</v>
      </c>
      <c r="T57" s="479"/>
      <c r="U57" s="88" t="s">
        <v>570</v>
      </c>
      <c r="V57" s="88"/>
    </row>
    <row r="58" spans="1:24" ht="171.75" customHeight="1" x14ac:dyDescent="0.25">
      <c r="A58" s="846"/>
      <c r="B58" s="846"/>
      <c r="C58" s="848"/>
      <c r="D58" s="846"/>
      <c r="E58" s="846"/>
      <c r="F58" s="855"/>
      <c r="G58" s="547" t="s">
        <v>1053</v>
      </c>
      <c r="H58" s="75"/>
      <c r="I58" s="75"/>
      <c r="J58" s="75"/>
      <c r="K58" s="103">
        <v>1</v>
      </c>
      <c r="L58" s="75"/>
      <c r="M58" s="75"/>
      <c r="N58" s="75"/>
      <c r="O58" s="103">
        <v>1</v>
      </c>
      <c r="P58" s="75"/>
      <c r="Q58" s="75"/>
      <c r="R58" s="75"/>
      <c r="S58" s="103">
        <v>1</v>
      </c>
      <c r="T58" s="479"/>
      <c r="U58" s="88" t="s">
        <v>570</v>
      </c>
      <c r="V58" s="88"/>
    </row>
    <row r="59" spans="1:24" ht="171.75" customHeight="1" x14ac:dyDescent="0.25">
      <c r="A59" s="846" t="s">
        <v>1063</v>
      </c>
      <c r="B59" s="847" t="s">
        <v>1064</v>
      </c>
      <c r="C59" s="848" t="s">
        <v>40</v>
      </c>
      <c r="D59" s="547" t="s">
        <v>1065</v>
      </c>
      <c r="E59" s="547" t="s">
        <v>526</v>
      </c>
      <c r="F59" s="563">
        <v>0.8</v>
      </c>
      <c r="G59" s="547" t="s">
        <v>1067</v>
      </c>
      <c r="H59" s="75"/>
      <c r="I59" s="75"/>
      <c r="J59" s="75"/>
      <c r="K59" s="75">
        <v>1</v>
      </c>
      <c r="L59" s="75"/>
      <c r="M59" s="75"/>
      <c r="N59" s="75">
        <v>1</v>
      </c>
      <c r="O59" s="103"/>
      <c r="P59" s="75"/>
      <c r="Q59" s="75">
        <v>1</v>
      </c>
      <c r="R59" s="75"/>
      <c r="S59" s="103"/>
      <c r="T59" s="479"/>
      <c r="U59" s="88"/>
      <c r="V59" s="88"/>
    </row>
    <row r="60" spans="1:24" ht="171.75" customHeight="1" x14ac:dyDescent="0.25">
      <c r="A60" s="846"/>
      <c r="B60" s="847"/>
      <c r="C60" s="848"/>
      <c r="D60" s="547" t="s">
        <v>1066</v>
      </c>
      <c r="E60" s="547"/>
      <c r="F60" s="563">
        <v>1</v>
      </c>
      <c r="G60" s="569" t="s">
        <v>1068</v>
      </c>
      <c r="H60" s="75"/>
      <c r="I60" s="75">
        <v>1</v>
      </c>
      <c r="J60" s="75"/>
      <c r="K60" s="103"/>
      <c r="L60" s="75"/>
      <c r="M60" s="75"/>
      <c r="N60" s="75"/>
      <c r="O60" s="103"/>
      <c r="P60" s="75"/>
      <c r="Q60" s="75"/>
      <c r="R60" s="75"/>
      <c r="S60" s="103"/>
      <c r="T60" s="479"/>
      <c r="U60" s="88"/>
      <c r="V60" s="88"/>
    </row>
    <row r="61" spans="1:24" s="45" customFormat="1" ht="171.75" customHeight="1" x14ac:dyDescent="0.25">
      <c r="A61" s="610" t="s">
        <v>127</v>
      </c>
      <c r="B61" s="88" t="s">
        <v>128</v>
      </c>
      <c r="C61" s="848" t="s">
        <v>53</v>
      </c>
      <c r="D61" s="88" t="s">
        <v>129</v>
      </c>
      <c r="E61" s="67" t="s">
        <v>130</v>
      </c>
      <c r="F61" s="305">
        <v>1</v>
      </c>
      <c r="G61" s="66" t="s">
        <v>131</v>
      </c>
      <c r="H61" s="67"/>
      <c r="I61" s="101"/>
      <c r="J61" s="101"/>
      <c r="K61" s="334">
        <v>0.5</v>
      </c>
      <c r="L61" s="334">
        <v>0.5</v>
      </c>
      <c r="M61" s="101"/>
      <c r="N61" s="101"/>
      <c r="O61" s="101"/>
      <c r="P61" s="67"/>
      <c r="Q61" s="67"/>
      <c r="R61" s="67"/>
      <c r="S61" s="305"/>
      <c r="T61" s="69"/>
      <c r="U61" s="88" t="s">
        <v>570</v>
      </c>
      <c r="V61" s="101"/>
      <c r="W61" s="124"/>
      <c r="X61" s="124"/>
    </row>
    <row r="62" spans="1:24" s="45" customFormat="1" ht="354" customHeight="1" x14ac:dyDescent="0.25">
      <c r="A62" s="610"/>
      <c r="B62" s="102" t="s">
        <v>866</v>
      </c>
      <c r="C62" s="848"/>
      <c r="D62" s="75" t="s">
        <v>867</v>
      </c>
      <c r="E62" s="75" t="s">
        <v>130</v>
      </c>
      <c r="F62" s="103">
        <v>1</v>
      </c>
      <c r="G62" s="102" t="s">
        <v>886</v>
      </c>
      <c r="H62" s="67"/>
      <c r="I62" s="101"/>
      <c r="J62" s="334">
        <f>1/5</f>
        <v>0.2</v>
      </c>
      <c r="K62" s="334">
        <v>0.2</v>
      </c>
      <c r="L62" s="334"/>
      <c r="M62" s="101"/>
      <c r="N62" s="101"/>
      <c r="O62" s="101"/>
      <c r="P62" s="67"/>
      <c r="Q62" s="67"/>
      <c r="R62" s="67"/>
      <c r="S62" s="305">
        <v>0.6</v>
      </c>
      <c r="T62" s="69"/>
      <c r="U62" s="88"/>
      <c r="V62" s="101"/>
      <c r="W62" s="124"/>
      <c r="X62" s="124"/>
    </row>
    <row r="63" spans="1:24" x14ac:dyDescent="0.25">
      <c r="A63" s="860"/>
      <c r="B63" s="860"/>
      <c r="C63" s="860"/>
      <c r="D63" s="860"/>
      <c r="E63" s="860"/>
      <c r="F63" s="860"/>
      <c r="G63" s="860"/>
      <c r="H63" s="860"/>
      <c r="I63" s="860"/>
      <c r="J63" s="860"/>
      <c r="K63" s="860"/>
      <c r="L63" s="860"/>
      <c r="M63" s="860"/>
      <c r="N63" s="860"/>
      <c r="O63" s="860"/>
      <c r="P63" s="860"/>
      <c r="Q63" s="860"/>
      <c r="R63" s="860"/>
      <c r="S63" s="860"/>
      <c r="T63" s="237"/>
      <c r="U63" s="244"/>
      <c r="V63" s="244"/>
    </row>
    <row r="68" spans="4:20" x14ac:dyDescent="0.25">
      <c r="H68" s="739"/>
      <c r="I68" s="739"/>
      <c r="J68" s="739"/>
      <c r="K68" s="739"/>
      <c r="L68" s="739"/>
    </row>
    <row r="69" spans="4:20" x14ac:dyDescent="0.25">
      <c r="H69" s="648"/>
      <c r="I69" s="648"/>
      <c r="J69" s="648"/>
      <c r="K69" s="648"/>
      <c r="L69" s="648"/>
      <c r="M69" s="53"/>
      <c r="N69" s="53"/>
      <c r="O69" s="45"/>
      <c r="P69" s="45"/>
      <c r="Q69" s="627"/>
      <c r="R69" s="627"/>
      <c r="S69" s="627"/>
      <c r="T69" s="627"/>
    </row>
    <row r="70" spans="4:20" ht="21.75" customHeight="1" x14ac:dyDescent="0.25">
      <c r="D70" s="628" t="s">
        <v>620</v>
      </c>
      <c r="E70" s="628"/>
      <c r="F70" s="628"/>
      <c r="H70" s="715" t="s">
        <v>133</v>
      </c>
      <c r="I70" s="715"/>
      <c r="J70" s="715"/>
      <c r="K70" s="715"/>
      <c r="L70" s="715"/>
      <c r="M70" s="63"/>
      <c r="N70" s="63"/>
      <c r="O70" s="45"/>
      <c r="P70" s="45"/>
      <c r="Q70" s="650" t="s">
        <v>134</v>
      </c>
      <c r="R70" s="650"/>
      <c r="S70" s="650"/>
      <c r="T70" s="650"/>
    </row>
    <row r="71" spans="4:20" ht="33" customHeight="1" x14ac:dyDescent="0.25">
      <c r="D71" s="854" t="s">
        <v>621</v>
      </c>
      <c r="E71" s="854"/>
      <c r="F71" s="854"/>
      <c r="H71" s="859" t="s">
        <v>136</v>
      </c>
      <c r="I71" s="859"/>
      <c r="J71" s="859"/>
      <c r="K71" s="859"/>
      <c r="L71" s="859"/>
      <c r="M71" s="386"/>
      <c r="N71" s="386"/>
      <c r="O71" s="386"/>
      <c r="P71" s="386"/>
      <c r="Q71" s="861" t="s">
        <v>137</v>
      </c>
      <c r="R71" s="861"/>
      <c r="S71" s="861"/>
      <c r="T71" s="861"/>
    </row>
  </sheetData>
  <mergeCells count="77">
    <mergeCell ref="H71:L71"/>
    <mergeCell ref="A63:S63"/>
    <mergeCell ref="D70:F70"/>
    <mergeCell ref="Q69:T69"/>
    <mergeCell ref="Q70:T70"/>
    <mergeCell ref="Q71:T71"/>
    <mergeCell ref="E23:E30"/>
    <mergeCell ref="A61:A62"/>
    <mergeCell ref="C61:C62"/>
    <mergeCell ref="H68:L69"/>
    <mergeCell ref="H70:L70"/>
    <mergeCell ref="F36:F40"/>
    <mergeCell ref="F31:F35"/>
    <mergeCell ref="F57:F58"/>
    <mergeCell ref="E44:E46"/>
    <mergeCell ref="F44:F46"/>
    <mergeCell ref="F54:F55"/>
    <mergeCell ref="D44:D46"/>
    <mergeCell ref="D71:F71"/>
    <mergeCell ref="A9:U9"/>
    <mergeCell ref="A12:V12"/>
    <mergeCell ref="A13:V13"/>
    <mergeCell ref="B15:V15"/>
    <mergeCell ref="B16:V16"/>
    <mergeCell ref="B17:V17"/>
    <mergeCell ref="F23:F30"/>
    <mergeCell ref="V19:V20"/>
    <mergeCell ref="A21:A22"/>
    <mergeCell ref="B21:B22"/>
    <mergeCell ref="C21:C22"/>
    <mergeCell ref="D21:D22"/>
    <mergeCell ref="E21:E22"/>
    <mergeCell ref="F21:F22"/>
    <mergeCell ref="U19:U20"/>
    <mergeCell ref="A19:A20"/>
    <mergeCell ref="B19:B20"/>
    <mergeCell ref="A23:A30"/>
    <mergeCell ref="B23:B30"/>
    <mergeCell ref="C23:C30"/>
    <mergeCell ref="D23:D30"/>
    <mergeCell ref="H19:J19"/>
    <mergeCell ref="K19:M19"/>
    <mergeCell ref="N19:P19"/>
    <mergeCell ref="Q19:S19"/>
    <mergeCell ref="T19:T20"/>
    <mergeCell ref="C19:C20"/>
    <mergeCell ref="D19:D20"/>
    <mergeCell ref="E19:F19"/>
    <mergeCell ref="G19:G20"/>
    <mergeCell ref="A31:A35"/>
    <mergeCell ref="B31:B35"/>
    <mergeCell ref="C31:C35"/>
    <mergeCell ref="D31:D35"/>
    <mergeCell ref="E31:E35"/>
    <mergeCell ref="A36:A40"/>
    <mergeCell ref="B36:B40"/>
    <mergeCell ref="C36:C40"/>
    <mergeCell ref="D36:D40"/>
    <mergeCell ref="E36:E40"/>
    <mergeCell ref="A41:A42"/>
    <mergeCell ref="C41:C42"/>
    <mergeCell ref="A44:A46"/>
    <mergeCell ref="B44:B46"/>
    <mergeCell ref="C44:C46"/>
    <mergeCell ref="D57:D58"/>
    <mergeCell ref="E57:E58"/>
    <mergeCell ref="A47:A50"/>
    <mergeCell ref="A51:A55"/>
    <mergeCell ref="B54:B55"/>
    <mergeCell ref="D54:D55"/>
    <mergeCell ref="E54:E55"/>
    <mergeCell ref="A59:A60"/>
    <mergeCell ref="B59:B60"/>
    <mergeCell ref="C59:C60"/>
    <mergeCell ref="A56:A58"/>
    <mergeCell ref="B57:B58"/>
    <mergeCell ref="C57:C58"/>
  </mergeCells>
  <pageMargins left="0.23622047244094491" right="0.23622047244094491" top="0.39370078740157483" bottom="0.39370078740157483" header="0.31496062992125984" footer="0.31496062992125984"/>
  <pageSetup paperSize="14" scale="35" fitToHeight="0" orientation="landscape" horizontalDpi="1200" verticalDpi="1200" r:id="rId1"/>
  <headerFooter>
    <oddFooter>&amp;CPágina &amp;P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C153-A239-41FC-8FBA-451D52A16E87}">
  <sheetPr codeName="Sheet24"/>
  <dimension ref="B2:D10"/>
  <sheetViews>
    <sheetView showGridLines="0" workbookViewId="0">
      <selection activeCell="A4" sqref="A4:XFD5"/>
    </sheetView>
  </sheetViews>
  <sheetFormatPr defaultColWidth="11.42578125" defaultRowHeight="14.25" x14ac:dyDescent="0.2"/>
  <cols>
    <col min="1" max="1" width="11.42578125" style="2"/>
    <col min="2" max="2" width="21.42578125" style="2" customWidth="1"/>
    <col min="3" max="3" width="41.28515625" style="2" customWidth="1"/>
    <col min="4" max="4" width="18.28515625" style="2" customWidth="1"/>
    <col min="5" max="16384" width="11.42578125" style="2"/>
  </cols>
  <sheetData>
    <row r="2" spans="2:4" x14ac:dyDescent="0.2">
      <c r="B2" s="862" t="s">
        <v>691</v>
      </c>
      <c r="C2" s="863"/>
    </row>
    <row r="3" spans="2:4" x14ac:dyDescent="0.2">
      <c r="B3" s="114" t="s">
        <v>692</v>
      </c>
      <c r="C3" s="114" t="s">
        <v>693</v>
      </c>
      <c r="D3" s="115" t="s">
        <v>694</v>
      </c>
    </row>
    <row r="4" spans="2:4" ht="39.75" x14ac:dyDescent="0.3">
      <c r="B4" s="110" t="s">
        <v>695</v>
      </c>
      <c r="C4" s="111" t="s">
        <v>696</v>
      </c>
      <c r="D4" s="112">
        <v>171091960</v>
      </c>
    </row>
    <row r="5" spans="2:4" ht="51" x14ac:dyDescent="0.2">
      <c r="B5" s="113" t="s">
        <v>697</v>
      </c>
      <c r="C5" s="111" t="s">
        <v>698</v>
      </c>
      <c r="D5" s="112">
        <v>70199518</v>
      </c>
    </row>
    <row r="6" spans="2:4" x14ac:dyDescent="0.2">
      <c r="B6" s="113" t="s">
        <v>699</v>
      </c>
      <c r="C6" s="107" t="s">
        <v>700</v>
      </c>
      <c r="D6" s="112">
        <v>70407799.939999998</v>
      </c>
    </row>
    <row r="7" spans="2:4" x14ac:dyDescent="0.2">
      <c r="B7" s="864" t="s">
        <v>390</v>
      </c>
      <c r="C7" s="864"/>
      <c r="D7" s="116">
        <f>SUM(D4:D6)</f>
        <v>311699277.94</v>
      </c>
    </row>
    <row r="8" spans="2:4" x14ac:dyDescent="0.2">
      <c r="B8" s="865" t="s">
        <v>701</v>
      </c>
      <c r="C8" s="865"/>
    </row>
    <row r="10" spans="2:4" x14ac:dyDescent="0.2">
      <c r="B10" s="109" t="s">
        <v>702</v>
      </c>
    </row>
  </sheetData>
  <mergeCells count="3">
    <mergeCell ref="B2:C2"/>
    <mergeCell ref="B7:C7"/>
    <mergeCell ref="B8:C8"/>
  </mergeCells>
  <phoneticPr fontId="38" type="noConversion"/>
  <dataValidations count="1">
    <dataValidation allowBlank="1" showInputMessage="1" showErrorMessage="1" prompt="Nombre de cada producto" sqref="C4:C5" xr:uid="{12AB2666-B05E-4B0D-B5C7-A00D85CEBD93}"/>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4FC5-3E2F-4456-8061-4B81CD64FD55}">
  <dimension ref="A3:N93"/>
  <sheetViews>
    <sheetView showGridLines="0" topLeftCell="A23" workbookViewId="0">
      <selection activeCell="A31" sqref="A31"/>
    </sheetView>
  </sheetViews>
  <sheetFormatPr defaultColWidth="11.42578125" defaultRowHeight="15" x14ac:dyDescent="0.25"/>
  <cols>
    <col min="1" max="1" width="87.140625" customWidth="1"/>
    <col min="2" max="2" width="17.5703125" customWidth="1"/>
    <col min="3" max="3" width="16.7109375" customWidth="1"/>
  </cols>
  <sheetData>
    <row r="3" spans="1:14" ht="28.5" customHeight="1" x14ac:dyDescent="0.25">
      <c r="A3" s="869" t="s">
        <v>703</v>
      </c>
      <c r="B3" s="869"/>
      <c r="C3" s="869"/>
      <c r="D3" s="442"/>
      <c r="E3" s="442"/>
      <c r="F3" s="442"/>
      <c r="G3" s="442"/>
      <c r="H3" s="442"/>
      <c r="I3" s="442"/>
      <c r="J3" s="442"/>
      <c r="K3" s="442"/>
      <c r="L3" s="442"/>
      <c r="M3" s="442"/>
      <c r="N3" s="442"/>
    </row>
    <row r="4" spans="1:14" ht="21" customHeight="1" x14ac:dyDescent="0.25">
      <c r="A4" s="869" t="s">
        <v>704</v>
      </c>
      <c r="B4" s="869"/>
      <c r="C4" s="869"/>
      <c r="D4" s="443"/>
      <c r="E4" s="443"/>
      <c r="F4" s="443"/>
      <c r="G4" s="443"/>
      <c r="H4" s="443"/>
      <c r="I4" s="443"/>
      <c r="J4" s="443"/>
      <c r="K4" s="443"/>
      <c r="L4" s="443"/>
      <c r="M4" s="443"/>
      <c r="N4" s="443"/>
    </row>
    <row r="5" spans="1:14" ht="15.75" x14ac:dyDescent="0.25">
      <c r="A5" s="870">
        <v>2025</v>
      </c>
      <c r="B5" s="861"/>
      <c r="C5" s="861"/>
      <c r="D5" s="444"/>
      <c r="E5" s="444"/>
      <c r="F5" s="444"/>
      <c r="G5" s="444"/>
      <c r="H5" s="444"/>
      <c r="I5" s="444"/>
      <c r="J5" s="444"/>
      <c r="K5" s="444"/>
      <c r="L5" s="444"/>
      <c r="M5" s="444"/>
      <c r="N5" s="444"/>
    </row>
    <row r="6" spans="1:14" ht="15.75" customHeight="1" x14ac:dyDescent="0.25">
      <c r="A6" s="871" t="s">
        <v>705</v>
      </c>
      <c r="B6" s="872"/>
      <c r="C6" s="872"/>
      <c r="D6" s="446"/>
      <c r="E6" s="446"/>
      <c r="F6" s="446"/>
      <c r="G6" s="446"/>
      <c r="H6" s="446"/>
      <c r="I6" s="446"/>
      <c r="J6" s="446"/>
      <c r="K6" s="446"/>
      <c r="L6" s="446"/>
      <c r="M6" s="446"/>
      <c r="N6" s="446"/>
    </row>
    <row r="7" spans="1:14" ht="15.75" customHeight="1" x14ac:dyDescent="0.25">
      <c r="A7" s="871" t="s">
        <v>706</v>
      </c>
      <c r="B7" s="872"/>
      <c r="C7" s="872"/>
      <c r="D7" s="445"/>
      <c r="E7" s="446"/>
      <c r="F7" s="446"/>
      <c r="G7" s="446"/>
      <c r="H7" s="446"/>
      <c r="I7" s="446"/>
      <c r="J7" s="446"/>
      <c r="K7" s="446"/>
      <c r="L7" s="446"/>
      <c r="M7" s="446"/>
      <c r="N7" s="446"/>
    </row>
    <row r="9" spans="1:14" ht="15" customHeight="1" x14ac:dyDescent="0.25">
      <c r="A9" s="866" t="s">
        <v>707</v>
      </c>
      <c r="B9" s="867" t="s">
        <v>708</v>
      </c>
      <c r="C9" s="867" t="s">
        <v>709</v>
      </c>
      <c r="D9" s="434"/>
    </row>
    <row r="10" spans="1:14" ht="23.25" customHeight="1" x14ac:dyDescent="0.25">
      <c r="A10" s="866"/>
      <c r="B10" s="868"/>
      <c r="C10" s="868"/>
      <c r="D10" s="434"/>
    </row>
    <row r="11" spans="1:14" x14ac:dyDescent="0.25">
      <c r="A11" s="447" t="s">
        <v>710</v>
      </c>
      <c r="B11" s="448"/>
      <c r="C11" s="448"/>
      <c r="D11" s="434"/>
    </row>
    <row r="12" spans="1:14" x14ac:dyDescent="0.25">
      <c r="A12" s="449" t="s">
        <v>711</v>
      </c>
      <c r="B12" s="450">
        <f>B13+B14+B17</f>
        <v>217601998</v>
      </c>
      <c r="C12" s="450">
        <f>C13+C14+C17</f>
        <v>217601998</v>
      </c>
      <c r="D12" s="434"/>
    </row>
    <row r="13" spans="1:14" x14ac:dyDescent="0.25">
      <c r="A13" s="451" t="s">
        <v>712</v>
      </c>
      <c r="B13" s="452">
        <v>166834000</v>
      </c>
      <c r="C13" s="452">
        <v>166834000</v>
      </c>
      <c r="D13" s="434"/>
    </row>
    <row r="14" spans="1:14" x14ac:dyDescent="0.25">
      <c r="A14" s="451" t="s">
        <v>713</v>
      </c>
      <c r="B14" s="452">
        <v>28302000</v>
      </c>
      <c r="C14" s="452">
        <v>28302000</v>
      </c>
      <c r="D14" s="434"/>
    </row>
    <row r="15" spans="1:14" x14ac:dyDescent="0.25">
      <c r="A15" s="451" t="s">
        <v>714</v>
      </c>
      <c r="B15" s="452"/>
      <c r="D15" s="434"/>
    </row>
    <row r="16" spans="1:14" x14ac:dyDescent="0.25">
      <c r="A16" s="451" t="s">
        <v>715</v>
      </c>
      <c r="B16" s="452"/>
      <c r="D16" s="434"/>
    </row>
    <row r="17" spans="1:4" x14ac:dyDescent="0.25">
      <c r="A17" s="451" t="s">
        <v>716</v>
      </c>
      <c r="B17" s="452">
        <v>22465998</v>
      </c>
      <c r="C17" s="452">
        <v>22465998</v>
      </c>
      <c r="D17" s="434"/>
    </row>
    <row r="18" spans="1:4" x14ac:dyDescent="0.25">
      <c r="A18" s="449" t="s">
        <v>717</v>
      </c>
      <c r="B18" s="450">
        <f>B19+B20+B21+B22+B23+B24+B25+B26+B27</f>
        <v>78896590</v>
      </c>
      <c r="C18" s="450">
        <f>C19+C20+C21+C22+C23+C24+C25+C26+C27</f>
        <v>78896590</v>
      </c>
      <c r="D18" s="434"/>
    </row>
    <row r="19" spans="1:4" x14ac:dyDescent="0.25">
      <c r="A19" s="451" t="s">
        <v>718</v>
      </c>
      <c r="B19" s="452">
        <v>27452090</v>
      </c>
      <c r="C19" s="452">
        <v>27452090</v>
      </c>
      <c r="D19" s="434"/>
    </row>
    <row r="20" spans="1:4" x14ac:dyDescent="0.25">
      <c r="A20" s="451" t="s">
        <v>719</v>
      </c>
      <c r="B20" s="452">
        <v>215000</v>
      </c>
      <c r="C20" s="452">
        <v>215000</v>
      </c>
      <c r="D20" s="434"/>
    </row>
    <row r="21" spans="1:4" x14ac:dyDescent="0.25">
      <c r="A21" s="451" t="s">
        <v>720</v>
      </c>
      <c r="B21" s="452">
        <v>3700000</v>
      </c>
      <c r="C21" s="452">
        <v>3700000</v>
      </c>
      <c r="D21" s="434"/>
    </row>
    <row r="22" spans="1:4" x14ac:dyDescent="0.25">
      <c r="A22" s="451" t="s">
        <v>721</v>
      </c>
      <c r="B22" s="452">
        <v>1720000</v>
      </c>
      <c r="C22" s="452">
        <v>1720000</v>
      </c>
      <c r="D22" s="434"/>
    </row>
    <row r="23" spans="1:4" x14ac:dyDescent="0.25">
      <c r="A23" s="451" t="s">
        <v>722</v>
      </c>
      <c r="B23" s="452">
        <v>23404000</v>
      </c>
      <c r="C23" s="452">
        <v>23404000</v>
      </c>
    </row>
    <row r="24" spans="1:4" x14ac:dyDescent="0.25">
      <c r="A24" s="451" t="s">
        <v>723</v>
      </c>
      <c r="B24" s="452">
        <v>14670500</v>
      </c>
      <c r="C24" s="452">
        <v>14670500</v>
      </c>
    </row>
    <row r="25" spans="1:4" x14ac:dyDescent="0.25">
      <c r="A25" s="451" t="s">
        <v>724</v>
      </c>
      <c r="B25" s="452">
        <v>2820000</v>
      </c>
      <c r="C25" s="452">
        <v>2820000</v>
      </c>
    </row>
    <row r="26" spans="1:4" x14ac:dyDescent="0.25">
      <c r="A26" s="451" t="s">
        <v>725</v>
      </c>
      <c r="B26" s="452">
        <v>1635000</v>
      </c>
      <c r="C26" s="452">
        <v>1635000</v>
      </c>
    </row>
    <row r="27" spans="1:4" x14ac:dyDescent="0.25">
      <c r="A27" s="451" t="s">
        <v>726</v>
      </c>
      <c r="B27" s="452">
        <v>3280000</v>
      </c>
      <c r="C27" s="452">
        <v>3280000</v>
      </c>
    </row>
    <row r="28" spans="1:4" x14ac:dyDescent="0.25">
      <c r="A28" s="449" t="s">
        <v>727</v>
      </c>
      <c r="B28" s="450">
        <f>B29+B30+B31+B32+B33+B34+B35+B37</f>
        <v>14150689</v>
      </c>
      <c r="C28" s="450">
        <f>C29+C30+C31+C32+C33+C34+C35+C37</f>
        <v>14150689</v>
      </c>
    </row>
    <row r="29" spans="1:4" x14ac:dyDescent="0.25">
      <c r="A29" s="451" t="s">
        <v>728</v>
      </c>
      <c r="B29" s="452">
        <v>665000</v>
      </c>
      <c r="C29" s="452">
        <v>665000</v>
      </c>
    </row>
    <row r="30" spans="1:4" x14ac:dyDescent="0.25">
      <c r="A30" s="451" t="s">
        <v>729</v>
      </c>
      <c r="B30" s="452">
        <v>125000</v>
      </c>
      <c r="C30" s="452">
        <v>125000</v>
      </c>
    </row>
    <row r="31" spans="1:4" x14ac:dyDescent="0.25">
      <c r="A31" s="451" t="s">
        <v>730</v>
      </c>
      <c r="B31" s="452">
        <v>475000</v>
      </c>
      <c r="C31" s="452">
        <v>475000</v>
      </c>
    </row>
    <row r="32" spans="1:4" x14ac:dyDescent="0.25">
      <c r="A32" s="451" t="s">
        <v>731</v>
      </c>
      <c r="B32" s="452">
        <v>0</v>
      </c>
      <c r="C32" s="452">
        <v>0</v>
      </c>
    </row>
    <row r="33" spans="1:3" x14ac:dyDescent="0.25">
      <c r="A33" s="451" t="s">
        <v>732</v>
      </c>
      <c r="B33" s="452">
        <v>300000</v>
      </c>
      <c r="C33" s="452">
        <v>300000</v>
      </c>
    </row>
    <row r="34" spans="1:3" x14ac:dyDescent="0.25">
      <c r="A34" s="451" t="s">
        <v>733</v>
      </c>
      <c r="B34" s="452">
        <v>305002</v>
      </c>
      <c r="C34" s="452">
        <v>305002</v>
      </c>
    </row>
    <row r="35" spans="1:3" x14ac:dyDescent="0.25">
      <c r="A35" s="451" t="s">
        <v>734</v>
      </c>
      <c r="B35" s="452">
        <v>11100000</v>
      </c>
      <c r="C35" s="452">
        <v>11100000</v>
      </c>
    </row>
    <row r="36" spans="1:3" x14ac:dyDescent="0.25">
      <c r="A36" s="451" t="s">
        <v>735</v>
      </c>
      <c r="B36" s="452"/>
      <c r="C36" s="452"/>
    </row>
    <row r="37" spans="1:3" x14ac:dyDescent="0.25">
      <c r="A37" s="451" t="s">
        <v>736</v>
      </c>
      <c r="B37" s="452">
        <v>1180687</v>
      </c>
      <c r="C37" s="452">
        <v>1180687</v>
      </c>
    </row>
    <row r="38" spans="1:3" x14ac:dyDescent="0.25">
      <c r="A38" s="449" t="s">
        <v>737</v>
      </c>
      <c r="B38" s="450">
        <f>B39</f>
        <v>50000</v>
      </c>
      <c r="C38" s="450">
        <f>C39</f>
        <v>50000</v>
      </c>
    </row>
    <row r="39" spans="1:3" x14ac:dyDescent="0.25">
      <c r="A39" s="451" t="s">
        <v>738</v>
      </c>
      <c r="B39" s="452">
        <v>50000</v>
      </c>
      <c r="C39" s="452">
        <v>50000</v>
      </c>
    </row>
    <row r="40" spans="1:3" x14ac:dyDescent="0.25">
      <c r="A40" s="451" t="s">
        <v>739</v>
      </c>
      <c r="B40" s="452"/>
    </row>
    <row r="41" spans="1:3" x14ac:dyDescent="0.25">
      <c r="A41" s="451" t="s">
        <v>740</v>
      </c>
      <c r="B41" s="452"/>
    </row>
    <row r="42" spans="1:3" x14ac:dyDescent="0.25">
      <c r="A42" s="451" t="s">
        <v>741</v>
      </c>
      <c r="B42" s="452"/>
    </row>
    <row r="43" spans="1:3" x14ac:dyDescent="0.25">
      <c r="A43" s="451" t="s">
        <v>742</v>
      </c>
      <c r="B43" s="452"/>
    </row>
    <row r="44" spans="1:3" x14ac:dyDescent="0.25">
      <c r="A44" s="451" t="s">
        <v>743</v>
      </c>
      <c r="B44" s="452"/>
    </row>
    <row r="45" spans="1:3" x14ac:dyDescent="0.25">
      <c r="A45" s="451" t="s">
        <v>744</v>
      </c>
      <c r="B45" s="452"/>
    </row>
    <row r="46" spans="1:3" x14ac:dyDescent="0.25">
      <c r="A46" s="451" t="s">
        <v>745</v>
      </c>
      <c r="B46" s="452"/>
    </row>
    <row r="47" spans="1:3" x14ac:dyDescent="0.25">
      <c r="A47" s="449" t="s">
        <v>746</v>
      </c>
      <c r="B47" s="450"/>
    </row>
    <row r="48" spans="1:3" x14ac:dyDescent="0.25">
      <c r="A48" s="451" t="s">
        <v>747</v>
      </c>
      <c r="B48" s="452"/>
    </row>
    <row r="49" spans="1:3" x14ac:dyDescent="0.25">
      <c r="A49" s="451" t="s">
        <v>748</v>
      </c>
      <c r="B49" s="452"/>
    </row>
    <row r="50" spans="1:3" x14ac:dyDescent="0.25">
      <c r="A50" s="451" t="s">
        <v>749</v>
      </c>
      <c r="B50" s="452"/>
    </row>
    <row r="51" spans="1:3" x14ac:dyDescent="0.25">
      <c r="A51" s="451" t="s">
        <v>750</v>
      </c>
      <c r="B51" s="452"/>
    </row>
    <row r="52" spans="1:3" x14ac:dyDescent="0.25">
      <c r="A52" s="451" t="s">
        <v>751</v>
      </c>
      <c r="B52" s="452"/>
    </row>
    <row r="53" spans="1:3" x14ac:dyDescent="0.25">
      <c r="A53" s="451" t="s">
        <v>752</v>
      </c>
      <c r="B53" s="452"/>
    </row>
    <row r="54" spans="1:3" x14ac:dyDescent="0.25">
      <c r="A54" s="449" t="s">
        <v>753</v>
      </c>
      <c r="B54" s="450">
        <f>B55+B58+B59</f>
        <v>1000000</v>
      </c>
      <c r="C54" s="450">
        <f>C55+C58+C59+C56+C62</f>
        <v>1000000</v>
      </c>
    </row>
    <row r="55" spans="1:3" x14ac:dyDescent="0.25">
      <c r="A55" s="451" t="s">
        <v>754</v>
      </c>
      <c r="B55" s="452">
        <v>650000</v>
      </c>
      <c r="C55" s="452">
        <v>650000</v>
      </c>
    </row>
    <row r="56" spans="1:3" x14ac:dyDescent="0.25">
      <c r="A56" s="451" t="s">
        <v>755</v>
      </c>
      <c r="B56" s="452"/>
      <c r="C56" s="452"/>
    </row>
    <row r="57" spans="1:3" x14ac:dyDescent="0.25">
      <c r="A57" s="451" t="s">
        <v>756</v>
      </c>
      <c r="B57" s="452"/>
      <c r="C57" s="452"/>
    </row>
    <row r="58" spans="1:3" x14ac:dyDescent="0.25">
      <c r="A58" s="451" t="s">
        <v>757</v>
      </c>
      <c r="B58" s="452"/>
      <c r="C58" s="452"/>
    </row>
    <row r="59" spans="1:3" x14ac:dyDescent="0.25">
      <c r="A59" s="451" t="s">
        <v>758</v>
      </c>
      <c r="B59" s="452">
        <v>350000</v>
      </c>
      <c r="C59" s="452">
        <v>350000</v>
      </c>
    </row>
    <row r="60" spans="1:3" x14ac:dyDescent="0.25">
      <c r="A60" s="451" t="s">
        <v>759</v>
      </c>
      <c r="B60" s="452"/>
    </row>
    <row r="61" spans="1:3" x14ac:dyDescent="0.25">
      <c r="A61" s="451" t="s">
        <v>760</v>
      </c>
      <c r="B61" s="452"/>
    </row>
    <row r="62" spans="1:3" x14ac:dyDescent="0.25">
      <c r="A62" s="451" t="s">
        <v>761</v>
      </c>
      <c r="B62" s="452"/>
      <c r="C62" s="452"/>
    </row>
    <row r="63" spans="1:3" x14ac:dyDescent="0.25">
      <c r="A63" s="451" t="s">
        <v>762</v>
      </c>
      <c r="B63" s="452"/>
    </row>
    <row r="64" spans="1:3" x14ac:dyDescent="0.25">
      <c r="A64" s="449" t="s">
        <v>763</v>
      </c>
      <c r="B64" s="450"/>
    </row>
    <row r="65" spans="1:3" x14ac:dyDescent="0.25">
      <c r="A65" s="451" t="s">
        <v>764</v>
      </c>
      <c r="B65" s="452"/>
    </row>
    <row r="66" spans="1:3" x14ac:dyDescent="0.25">
      <c r="A66" s="451" t="s">
        <v>765</v>
      </c>
      <c r="B66" s="452"/>
    </row>
    <row r="67" spans="1:3" x14ac:dyDescent="0.25">
      <c r="A67" s="451" t="s">
        <v>766</v>
      </c>
      <c r="B67" s="452"/>
    </row>
    <row r="68" spans="1:3" x14ac:dyDescent="0.25">
      <c r="A68" s="451" t="s">
        <v>767</v>
      </c>
      <c r="B68" s="452"/>
    </row>
    <row r="69" spans="1:3" x14ac:dyDescent="0.25">
      <c r="A69" s="449" t="s">
        <v>768</v>
      </c>
      <c r="B69" s="450"/>
    </row>
    <row r="70" spans="1:3" x14ac:dyDescent="0.25">
      <c r="A70" s="451" t="s">
        <v>769</v>
      </c>
      <c r="B70" s="452"/>
    </row>
    <row r="71" spans="1:3" x14ac:dyDescent="0.25">
      <c r="A71" s="451" t="s">
        <v>770</v>
      </c>
      <c r="B71" s="452"/>
    </row>
    <row r="72" spans="1:3" x14ac:dyDescent="0.25">
      <c r="A72" s="449" t="s">
        <v>771</v>
      </c>
      <c r="B72" s="450"/>
    </row>
    <row r="73" spans="1:3" x14ac:dyDescent="0.25">
      <c r="A73" s="451" t="s">
        <v>772</v>
      </c>
      <c r="B73" s="452"/>
    </row>
    <row r="74" spans="1:3" x14ac:dyDescent="0.25">
      <c r="A74" s="451" t="s">
        <v>773</v>
      </c>
      <c r="B74" s="452"/>
    </row>
    <row r="75" spans="1:3" x14ac:dyDescent="0.25">
      <c r="A75" s="451" t="s">
        <v>774</v>
      </c>
      <c r="B75" s="452"/>
    </row>
    <row r="76" spans="1:3" x14ac:dyDescent="0.25">
      <c r="A76" s="447" t="s">
        <v>775</v>
      </c>
      <c r="B76" s="448"/>
      <c r="C76" s="448"/>
    </row>
    <row r="77" spans="1:3" x14ac:dyDescent="0.25">
      <c r="A77" s="449" t="s">
        <v>776</v>
      </c>
      <c r="B77" s="450"/>
    </row>
    <row r="78" spans="1:3" x14ac:dyDescent="0.25">
      <c r="A78" s="451" t="s">
        <v>777</v>
      </c>
      <c r="B78" s="452"/>
    </row>
    <row r="79" spans="1:3" x14ac:dyDescent="0.25">
      <c r="A79" s="451" t="s">
        <v>778</v>
      </c>
      <c r="B79" s="452"/>
    </row>
    <row r="80" spans="1:3" x14ac:dyDescent="0.25">
      <c r="A80" s="449" t="s">
        <v>779</v>
      </c>
      <c r="B80" s="450"/>
    </row>
    <row r="81" spans="1:3" x14ac:dyDescent="0.25">
      <c r="A81" s="451" t="s">
        <v>780</v>
      </c>
      <c r="B81" s="452"/>
    </row>
    <row r="82" spans="1:3" x14ac:dyDescent="0.25">
      <c r="A82" s="451" t="s">
        <v>781</v>
      </c>
      <c r="B82" s="452"/>
    </row>
    <row r="83" spans="1:3" x14ac:dyDescent="0.25">
      <c r="A83" s="449" t="s">
        <v>782</v>
      </c>
      <c r="B83" s="450"/>
    </row>
    <row r="84" spans="1:3" x14ac:dyDescent="0.25">
      <c r="A84" s="451" t="s">
        <v>783</v>
      </c>
      <c r="B84" s="452"/>
    </row>
    <row r="85" spans="1:3" ht="20.25" customHeight="1" x14ac:dyDescent="0.25">
      <c r="A85" s="453" t="s">
        <v>784</v>
      </c>
      <c r="B85" s="454">
        <f>B54+B38+B28+B18+B12</f>
        <v>311699277</v>
      </c>
      <c r="C85" s="454">
        <f>C54+C38+C28+C18+C12</f>
        <v>311699277</v>
      </c>
    </row>
    <row r="87" spans="1:3" hidden="1" x14ac:dyDescent="0.25"/>
    <row r="88" spans="1:3" hidden="1" x14ac:dyDescent="0.25"/>
    <row r="89" spans="1:3" hidden="1" x14ac:dyDescent="0.25"/>
    <row r="90" spans="1:3" ht="15.75" thickBot="1" x14ac:dyDescent="0.3"/>
    <row r="91" spans="1:3" ht="26.25" customHeight="1" thickBot="1" x14ac:dyDescent="0.3">
      <c r="A91" s="455" t="s">
        <v>785</v>
      </c>
    </row>
    <row r="92" spans="1:3" ht="33.75" customHeight="1" thickBot="1" x14ac:dyDescent="0.3">
      <c r="A92" s="456" t="s">
        <v>786</v>
      </c>
    </row>
    <row r="93" spans="1:3" ht="60.75" thickBot="1" x14ac:dyDescent="0.3">
      <c r="A93" s="457" t="s">
        <v>787</v>
      </c>
    </row>
  </sheetData>
  <mergeCells count="8">
    <mergeCell ref="A9:A10"/>
    <mergeCell ref="B9:B10"/>
    <mergeCell ref="C9:C10"/>
    <mergeCell ref="A3:C3"/>
    <mergeCell ref="A4:C4"/>
    <mergeCell ref="A5:C5"/>
    <mergeCell ref="A6:C6"/>
    <mergeCell ref="A7:C7"/>
  </mergeCells>
  <pageMargins left="0.11811023622047245" right="0" top="0.74803149606299213" bottom="0.74803149606299213" header="0.31496062992125984" footer="0.31496062992125984"/>
  <pageSetup scale="70" orientation="portrait" r:id="rId1"/>
  <headerFooter>
    <oddFooter>Page &amp;P of &amp;N</oddFooter>
  </headerFooter>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5908-B3FE-4F3C-B9D8-3A3B8687C251}">
  <sheetPr>
    <pageSetUpPr fitToPage="1"/>
  </sheetPr>
  <dimension ref="A15:JF69"/>
  <sheetViews>
    <sheetView showGridLines="0" topLeftCell="A29" zoomScale="70" zoomScaleNormal="70" workbookViewId="0">
      <selection activeCell="E30" sqref="E30"/>
    </sheetView>
  </sheetViews>
  <sheetFormatPr defaultColWidth="11.42578125" defaultRowHeight="15" x14ac:dyDescent="0.2"/>
  <cols>
    <col min="1" max="1" width="44" style="400" customWidth="1"/>
    <col min="2" max="2" width="41.140625" style="400" customWidth="1"/>
    <col min="3" max="3" width="23.42578125" style="400" customWidth="1"/>
    <col min="4" max="4" width="31.42578125" style="400" customWidth="1"/>
    <col min="5" max="5" width="16" style="426" customWidth="1"/>
    <col min="6" max="6" width="15" style="400" customWidth="1"/>
    <col min="7" max="7" width="15.28515625" style="402" customWidth="1"/>
    <col min="8" max="8" width="19.28515625" style="401" customWidth="1"/>
    <col min="9" max="9" width="14.7109375" style="400" hidden="1" customWidth="1"/>
    <col min="10" max="18" width="26.85546875" style="400" hidden="1" customWidth="1"/>
    <col min="19" max="19" width="19.42578125" style="400" hidden="1" customWidth="1"/>
    <col min="20" max="20" width="22.42578125" style="400" hidden="1" customWidth="1"/>
    <col min="21" max="21" width="27.5703125" style="400" customWidth="1"/>
    <col min="22" max="22" width="43" style="395" customWidth="1"/>
    <col min="23" max="23" width="18.28515625" style="425" customWidth="1"/>
    <col min="24" max="24" width="15.140625" style="425" customWidth="1"/>
    <col min="25" max="25" width="15.42578125" style="425" customWidth="1"/>
    <col min="26" max="27" width="11.42578125" style="425"/>
    <col min="28" max="16384" width="11.42578125" style="400"/>
  </cols>
  <sheetData>
    <row r="15" spans="1:266" s="425" customFormat="1" ht="19.5" x14ac:dyDescent="0.25">
      <c r="A15" s="820" t="s">
        <v>2</v>
      </c>
      <c r="B15" s="820"/>
      <c r="C15" s="820"/>
      <c r="D15" s="820"/>
      <c r="E15" s="820"/>
      <c r="F15" s="820"/>
      <c r="G15" s="820"/>
      <c r="H15" s="820"/>
      <c r="I15" s="820"/>
      <c r="J15" s="820"/>
      <c r="K15" s="820"/>
      <c r="L15" s="820"/>
      <c r="M15" s="820"/>
      <c r="N15" s="820"/>
      <c r="O15" s="820"/>
      <c r="P15" s="820"/>
      <c r="Q15" s="820"/>
      <c r="R15" s="820"/>
      <c r="S15" s="820"/>
      <c r="T15" s="820"/>
      <c r="U15" s="820"/>
      <c r="V15" s="820"/>
      <c r="AB15" s="400"/>
      <c r="AC15" s="400"/>
      <c r="AD15" s="400"/>
      <c r="AE15" s="400"/>
      <c r="AF15" s="400"/>
      <c r="AG15" s="400"/>
      <c r="AH15" s="400"/>
      <c r="AI15" s="400"/>
      <c r="AJ15" s="400"/>
      <c r="AK15" s="400"/>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c r="BT15" s="400"/>
      <c r="BU15" s="400"/>
      <c r="BV15" s="400"/>
      <c r="BW15" s="400"/>
      <c r="BX15" s="400"/>
      <c r="BY15" s="400"/>
      <c r="BZ15" s="400"/>
      <c r="CA15" s="400"/>
      <c r="CB15" s="400"/>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c r="FA15" s="400"/>
      <c r="FB15" s="400"/>
      <c r="FC15" s="400"/>
      <c r="FD15" s="400"/>
      <c r="FE15" s="400"/>
      <c r="FF15" s="400"/>
      <c r="FG15" s="400"/>
      <c r="FH15" s="400"/>
      <c r="FI15" s="400"/>
      <c r="FJ15" s="400"/>
      <c r="FK15" s="400"/>
      <c r="FL15" s="400"/>
      <c r="FM15" s="400"/>
      <c r="FN15" s="400"/>
      <c r="FO15" s="400"/>
      <c r="FP15" s="400"/>
      <c r="FQ15" s="400"/>
      <c r="FR15" s="400"/>
      <c r="FS15" s="400"/>
      <c r="FT15" s="400"/>
      <c r="FU15" s="400"/>
      <c r="FV15" s="400"/>
      <c r="FW15" s="400"/>
      <c r="FX15" s="400"/>
      <c r="FY15" s="400"/>
      <c r="FZ15" s="400"/>
      <c r="GA15" s="400"/>
      <c r="GB15" s="400"/>
      <c r="GC15" s="400"/>
      <c r="GD15" s="400"/>
      <c r="GE15" s="400"/>
      <c r="GF15" s="400"/>
      <c r="GG15" s="400"/>
      <c r="GH15" s="400"/>
      <c r="GI15" s="400"/>
      <c r="GJ15" s="400"/>
      <c r="GK15" s="400"/>
      <c r="GL15" s="400"/>
      <c r="GM15" s="400"/>
      <c r="GN15" s="400"/>
      <c r="GO15" s="400"/>
      <c r="GP15" s="400"/>
      <c r="GQ15" s="400"/>
      <c r="GR15" s="400"/>
      <c r="GS15" s="400"/>
      <c r="GT15" s="400"/>
      <c r="GU15" s="400"/>
      <c r="GV15" s="400"/>
      <c r="GW15" s="400"/>
      <c r="GX15" s="400"/>
      <c r="GY15" s="400"/>
      <c r="GZ15" s="400"/>
      <c r="HA15" s="400"/>
      <c r="HB15" s="400"/>
      <c r="HC15" s="400"/>
      <c r="HD15" s="400"/>
      <c r="HE15" s="400"/>
      <c r="HF15" s="400"/>
      <c r="HG15" s="400"/>
      <c r="HH15" s="400"/>
      <c r="HI15" s="400"/>
      <c r="HJ15" s="400"/>
      <c r="HK15" s="400"/>
      <c r="HL15" s="400"/>
      <c r="HM15" s="400"/>
      <c r="HN15" s="400"/>
      <c r="HO15" s="400"/>
      <c r="HP15" s="400"/>
      <c r="HQ15" s="400"/>
      <c r="HR15" s="400"/>
      <c r="HS15" s="400"/>
      <c r="HT15" s="400"/>
      <c r="HU15" s="400"/>
      <c r="HV15" s="400"/>
      <c r="HW15" s="400"/>
      <c r="HX15" s="400"/>
      <c r="HY15" s="400"/>
      <c r="HZ15" s="400"/>
      <c r="IA15" s="400"/>
      <c r="IB15" s="400"/>
      <c r="IC15" s="400"/>
      <c r="ID15" s="400"/>
      <c r="IE15" s="400"/>
      <c r="IF15" s="400"/>
      <c r="IG15" s="400"/>
      <c r="IH15" s="400"/>
      <c r="II15" s="400"/>
      <c r="IJ15" s="400"/>
      <c r="IK15" s="400"/>
      <c r="IL15" s="400"/>
      <c r="IM15" s="400"/>
      <c r="IN15" s="400"/>
      <c r="IO15" s="400"/>
      <c r="IP15" s="400"/>
      <c r="IQ15" s="400"/>
      <c r="IR15" s="400"/>
      <c r="IS15" s="400"/>
      <c r="IT15" s="400"/>
      <c r="IU15" s="400"/>
      <c r="IV15" s="400"/>
      <c r="IW15" s="400"/>
      <c r="IX15" s="400"/>
      <c r="IY15" s="400"/>
      <c r="IZ15" s="400"/>
      <c r="JA15" s="400"/>
      <c r="JB15" s="400"/>
      <c r="JC15" s="400"/>
      <c r="JD15" s="400"/>
      <c r="JE15" s="400"/>
      <c r="JF15" s="400"/>
    </row>
    <row r="16" spans="1:266" s="425" customFormat="1" ht="19.5" x14ac:dyDescent="0.25">
      <c r="A16" s="820" t="s">
        <v>194</v>
      </c>
      <c r="B16" s="820"/>
      <c r="C16" s="820"/>
      <c r="D16" s="820"/>
      <c r="E16" s="820"/>
      <c r="F16" s="820"/>
      <c r="G16" s="820"/>
      <c r="H16" s="820"/>
      <c r="I16" s="820"/>
      <c r="J16" s="820"/>
      <c r="K16" s="820"/>
      <c r="L16" s="820"/>
      <c r="M16" s="820"/>
      <c r="N16" s="820"/>
      <c r="O16" s="820"/>
      <c r="P16" s="820"/>
      <c r="Q16" s="820"/>
      <c r="R16" s="820"/>
      <c r="S16" s="820"/>
      <c r="T16" s="820"/>
      <c r="U16" s="820"/>
      <c r="V16" s="82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400"/>
      <c r="CO16" s="400"/>
      <c r="CP16" s="400"/>
      <c r="CQ16" s="400"/>
      <c r="CR16" s="400"/>
      <c r="CS16" s="400"/>
      <c r="CT16" s="400"/>
      <c r="CU16" s="400"/>
      <c r="CV16" s="400"/>
      <c r="CW16" s="400"/>
      <c r="CX16" s="400"/>
      <c r="CY16" s="400"/>
      <c r="CZ16" s="400"/>
      <c r="DA16" s="400"/>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400"/>
      <c r="EK16" s="400"/>
      <c r="EL16" s="400"/>
      <c r="EM16" s="400"/>
      <c r="EN16" s="400"/>
      <c r="EO16" s="400"/>
      <c r="EP16" s="400"/>
      <c r="EQ16" s="400"/>
      <c r="ER16" s="400"/>
      <c r="ES16" s="400"/>
      <c r="ET16" s="400"/>
      <c r="EU16" s="400"/>
      <c r="EV16" s="400"/>
      <c r="EW16" s="400"/>
      <c r="EX16" s="400"/>
      <c r="EY16" s="400"/>
      <c r="EZ16" s="400"/>
      <c r="FA16" s="400"/>
      <c r="FB16" s="400"/>
      <c r="FC16" s="400"/>
      <c r="FD16" s="400"/>
      <c r="FE16" s="400"/>
      <c r="FF16" s="400"/>
      <c r="FG16" s="400"/>
      <c r="FH16" s="400"/>
      <c r="FI16" s="400"/>
      <c r="FJ16" s="400"/>
      <c r="FK16" s="400"/>
      <c r="FL16" s="400"/>
      <c r="FM16" s="400"/>
      <c r="FN16" s="400"/>
      <c r="FO16" s="400"/>
      <c r="FP16" s="400"/>
      <c r="FQ16" s="400"/>
      <c r="FR16" s="400"/>
      <c r="FS16" s="400"/>
      <c r="FT16" s="400"/>
      <c r="FU16" s="400"/>
      <c r="FV16" s="400"/>
      <c r="FW16" s="400"/>
      <c r="FX16" s="400"/>
      <c r="FY16" s="400"/>
      <c r="FZ16" s="400"/>
      <c r="GA16" s="400"/>
      <c r="GB16" s="400"/>
      <c r="GC16" s="400"/>
      <c r="GD16" s="400"/>
      <c r="GE16" s="400"/>
      <c r="GF16" s="400"/>
      <c r="GG16" s="400"/>
      <c r="GH16" s="400"/>
      <c r="GI16" s="400"/>
      <c r="GJ16" s="400"/>
      <c r="GK16" s="400"/>
      <c r="GL16" s="400"/>
      <c r="GM16" s="400"/>
      <c r="GN16" s="400"/>
      <c r="GO16" s="400"/>
      <c r="GP16" s="400"/>
      <c r="GQ16" s="400"/>
      <c r="GR16" s="400"/>
      <c r="GS16" s="400"/>
      <c r="GT16" s="400"/>
      <c r="GU16" s="400"/>
      <c r="GV16" s="400"/>
      <c r="GW16" s="400"/>
      <c r="GX16" s="400"/>
      <c r="GY16" s="400"/>
      <c r="GZ16" s="400"/>
      <c r="HA16" s="400"/>
      <c r="HB16" s="400"/>
      <c r="HC16" s="400"/>
      <c r="HD16" s="400"/>
      <c r="HE16" s="400"/>
      <c r="HF16" s="400"/>
      <c r="HG16" s="400"/>
      <c r="HH16" s="400"/>
      <c r="HI16" s="400"/>
      <c r="HJ16" s="400"/>
      <c r="HK16" s="400"/>
      <c r="HL16" s="400"/>
      <c r="HM16" s="400"/>
      <c r="HN16" s="400"/>
      <c r="HO16" s="400"/>
      <c r="HP16" s="400"/>
      <c r="HQ16" s="400"/>
      <c r="HR16" s="400"/>
      <c r="HS16" s="400"/>
      <c r="HT16" s="400"/>
      <c r="HU16" s="400"/>
      <c r="HV16" s="400"/>
      <c r="HW16" s="400"/>
      <c r="HX16" s="400"/>
      <c r="HY16" s="400"/>
      <c r="HZ16" s="400"/>
      <c r="IA16" s="400"/>
      <c r="IB16" s="400"/>
      <c r="IC16" s="400"/>
      <c r="ID16" s="400"/>
      <c r="IE16" s="400"/>
      <c r="IF16" s="400"/>
      <c r="IG16" s="400"/>
      <c r="IH16" s="400"/>
      <c r="II16" s="400"/>
      <c r="IJ16" s="400"/>
      <c r="IK16" s="400"/>
      <c r="IL16" s="400"/>
      <c r="IM16" s="400"/>
      <c r="IN16" s="400"/>
      <c r="IO16" s="400"/>
      <c r="IP16" s="400"/>
      <c r="IQ16" s="400"/>
      <c r="IR16" s="400"/>
      <c r="IS16" s="400"/>
      <c r="IT16" s="400"/>
      <c r="IU16" s="400"/>
      <c r="IV16" s="400"/>
      <c r="IW16" s="400"/>
      <c r="IX16" s="400"/>
      <c r="IY16" s="400"/>
      <c r="IZ16" s="400"/>
      <c r="JA16" s="400"/>
      <c r="JB16" s="400"/>
      <c r="JC16" s="400"/>
      <c r="JD16" s="400"/>
      <c r="JE16" s="400"/>
      <c r="JF16" s="400"/>
    </row>
    <row r="17" spans="1:266" s="425" customFormat="1" ht="19.5" x14ac:dyDescent="0.25">
      <c r="A17" s="820" t="s">
        <v>195</v>
      </c>
      <c r="B17" s="820"/>
      <c r="C17" s="820"/>
      <c r="D17" s="820"/>
      <c r="E17" s="820"/>
      <c r="F17" s="820"/>
      <c r="G17" s="820"/>
      <c r="H17" s="820"/>
      <c r="I17" s="820"/>
      <c r="J17" s="820"/>
      <c r="K17" s="820"/>
      <c r="L17" s="820"/>
      <c r="M17" s="820"/>
      <c r="N17" s="820"/>
      <c r="O17" s="820"/>
      <c r="P17" s="820"/>
      <c r="Q17" s="820"/>
      <c r="R17" s="820"/>
      <c r="S17" s="820"/>
      <c r="T17" s="820"/>
      <c r="U17" s="820"/>
      <c r="V17" s="820"/>
      <c r="AB17" s="400"/>
      <c r="AC17" s="400"/>
      <c r="AD17" s="400"/>
      <c r="AE17" s="400"/>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c r="EK17" s="400"/>
      <c r="EL17" s="400"/>
      <c r="EM17" s="400"/>
      <c r="EN17" s="400"/>
      <c r="EO17" s="400"/>
      <c r="EP17" s="400"/>
      <c r="EQ17" s="400"/>
      <c r="ER17" s="400"/>
      <c r="ES17" s="400"/>
      <c r="ET17" s="400"/>
      <c r="EU17" s="400"/>
      <c r="EV17" s="400"/>
      <c r="EW17" s="400"/>
      <c r="EX17" s="400"/>
      <c r="EY17" s="400"/>
      <c r="EZ17" s="400"/>
      <c r="FA17" s="400"/>
      <c r="FB17" s="400"/>
      <c r="FC17" s="400"/>
      <c r="FD17" s="400"/>
      <c r="FE17" s="400"/>
      <c r="FF17" s="400"/>
      <c r="FG17" s="400"/>
      <c r="FH17" s="400"/>
      <c r="FI17" s="400"/>
      <c r="FJ17" s="400"/>
      <c r="FK17" s="400"/>
      <c r="FL17" s="400"/>
      <c r="FM17" s="400"/>
      <c r="FN17" s="400"/>
      <c r="FO17" s="400"/>
      <c r="FP17" s="400"/>
      <c r="FQ17" s="400"/>
      <c r="FR17" s="400"/>
      <c r="FS17" s="400"/>
      <c r="FT17" s="400"/>
      <c r="FU17" s="400"/>
      <c r="FV17" s="400"/>
      <c r="FW17" s="400"/>
      <c r="FX17" s="400"/>
      <c r="FY17" s="400"/>
      <c r="FZ17" s="400"/>
      <c r="GA17" s="400"/>
      <c r="GB17" s="400"/>
      <c r="GC17" s="400"/>
      <c r="GD17" s="400"/>
      <c r="GE17" s="400"/>
      <c r="GF17" s="400"/>
      <c r="GG17" s="400"/>
      <c r="GH17" s="400"/>
      <c r="GI17" s="400"/>
      <c r="GJ17" s="400"/>
      <c r="GK17" s="400"/>
      <c r="GL17" s="400"/>
      <c r="GM17" s="400"/>
      <c r="GN17" s="400"/>
      <c r="GO17" s="400"/>
      <c r="GP17" s="400"/>
      <c r="GQ17" s="400"/>
      <c r="GR17" s="400"/>
      <c r="GS17" s="400"/>
      <c r="GT17" s="400"/>
      <c r="GU17" s="400"/>
      <c r="GV17" s="400"/>
      <c r="GW17" s="400"/>
      <c r="GX17" s="400"/>
      <c r="GY17" s="400"/>
      <c r="GZ17" s="400"/>
      <c r="HA17" s="400"/>
      <c r="HB17" s="400"/>
      <c r="HC17" s="400"/>
      <c r="HD17" s="400"/>
      <c r="HE17" s="400"/>
      <c r="HF17" s="400"/>
      <c r="HG17" s="400"/>
      <c r="HH17" s="400"/>
      <c r="HI17" s="400"/>
      <c r="HJ17" s="400"/>
      <c r="HK17" s="400"/>
      <c r="HL17" s="400"/>
      <c r="HM17" s="400"/>
      <c r="HN17" s="400"/>
      <c r="HO17" s="400"/>
      <c r="HP17" s="400"/>
      <c r="HQ17" s="400"/>
      <c r="HR17" s="400"/>
      <c r="HS17" s="400"/>
      <c r="HT17" s="400"/>
      <c r="HU17" s="400"/>
      <c r="HV17" s="400"/>
      <c r="HW17" s="400"/>
      <c r="HX17" s="400"/>
      <c r="HY17" s="400"/>
      <c r="HZ17" s="400"/>
      <c r="IA17" s="400"/>
      <c r="IB17" s="400"/>
      <c r="IC17" s="400"/>
      <c r="ID17" s="400"/>
      <c r="IE17" s="400"/>
      <c r="IF17" s="400"/>
      <c r="IG17" s="400"/>
      <c r="IH17" s="400"/>
      <c r="II17" s="400"/>
      <c r="IJ17" s="400"/>
      <c r="IK17" s="400"/>
      <c r="IL17" s="400"/>
      <c r="IM17" s="400"/>
      <c r="IN17" s="400"/>
      <c r="IO17" s="400"/>
      <c r="IP17" s="400"/>
      <c r="IQ17" s="400"/>
      <c r="IR17" s="400"/>
      <c r="IS17" s="400"/>
      <c r="IT17" s="400"/>
      <c r="IU17" s="400"/>
      <c r="IV17" s="400"/>
      <c r="IW17" s="400"/>
      <c r="IX17" s="400"/>
      <c r="IY17" s="400"/>
      <c r="IZ17" s="400"/>
      <c r="JA17" s="400"/>
      <c r="JB17" s="400"/>
      <c r="JC17" s="400"/>
      <c r="JD17" s="400"/>
      <c r="JE17" s="400"/>
      <c r="JF17" s="400"/>
    </row>
    <row r="18" spans="1:266" x14ac:dyDescent="0.2">
      <c r="A18" s="534"/>
      <c r="B18" s="534"/>
      <c r="C18" s="534"/>
      <c r="D18" s="534"/>
      <c r="E18" s="534"/>
      <c r="F18" s="534"/>
      <c r="G18" s="534"/>
      <c r="H18" s="534"/>
      <c r="I18" s="534"/>
      <c r="J18" s="534"/>
      <c r="K18" s="534"/>
      <c r="L18" s="534"/>
      <c r="M18" s="534"/>
      <c r="N18" s="534"/>
      <c r="O18" s="534"/>
      <c r="P18" s="534"/>
      <c r="Q18" s="534"/>
      <c r="R18" s="534"/>
      <c r="S18" s="534"/>
      <c r="T18" s="534"/>
      <c r="U18" s="534"/>
      <c r="V18" s="534"/>
    </row>
    <row r="20" spans="1:266" x14ac:dyDescent="0.2">
      <c r="A20" s="829" t="s">
        <v>10</v>
      </c>
      <c r="B20" s="829" t="s">
        <v>15</v>
      </c>
      <c r="C20" s="829" t="s">
        <v>196</v>
      </c>
      <c r="D20" s="829" t="s">
        <v>197</v>
      </c>
      <c r="E20" s="829" t="s">
        <v>198</v>
      </c>
      <c r="F20" s="829" t="s">
        <v>199</v>
      </c>
      <c r="G20" s="831" t="s">
        <v>109</v>
      </c>
      <c r="H20" s="829" t="s">
        <v>674</v>
      </c>
      <c r="I20" s="830" t="s">
        <v>16</v>
      </c>
      <c r="J20" s="830"/>
      <c r="K20" s="830"/>
      <c r="L20" s="830" t="s">
        <v>17</v>
      </c>
      <c r="M20" s="830"/>
      <c r="N20" s="830"/>
      <c r="O20" s="830" t="s">
        <v>18</v>
      </c>
      <c r="P20" s="830"/>
      <c r="Q20" s="830"/>
      <c r="R20" s="830" t="s">
        <v>19</v>
      </c>
      <c r="S20" s="830"/>
      <c r="T20" s="830"/>
      <c r="U20" s="829" t="s">
        <v>20</v>
      </c>
      <c r="V20" s="829" t="s">
        <v>205</v>
      </c>
    </row>
    <row r="21" spans="1:266" s="399" customFormat="1" ht="58.5" customHeight="1" x14ac:dyDescent="0.25">
      <c r="A21" s="829"/>
      <c r="B21" s="829"/>
      <c r="C21" s="829"/>
      <c r="D21" s="829"/>
      <c r="E21" s="829"/>
      <c r="F21" s="829"/>
      <c r="G21" s="831"/>
      <c r="H21" s="829"/>
      <c r="I21" s="427" t="s">
        <v>25</v>
      </c>
      <c r="J21" s="427" t="s">
        <v>26</v>
      </c>
      <c r="K21" s="427" t="s">
        <v>27</v>
      </c>
      <c r="L21" s="427" t="s">
        <v>28</v>
      </c>
      <c r="M21" s="427" t="s">
        <v>29</v>
      </c>
      <c r="N21" s="427" t="s">
        <v>30</v>
      </c>
      <c r="O21" s="427" t="s">
        <v>31</v>
      </c>
      <c r="P21" s="427" t="s">
        <v>32</v>
      </c>
      <c r="Q21" s="427" t="s">
        <v>33</v>
      </c>
      <c r="R21" s="427" t="s">
        <v>34</v>
      </c>
      <c r="S21" s="427" t="s">
        <v>35</v>
      </c>
      <c r="T21" s="427" t="s">
        <v>36</v>
      </c>
      <c r="U21" s="829"/>
      <c r="V21" s="829"/>
      <c r="W21" s="542"/>
      <c r="X21" s="542"/>
      <c r="Y21" s="542"/>
      <c r="Z21" s="542"/>
      <c r="AA21" s="542"/>
    </row>
    <row r="22" spans="1:266" s="89" customFormat="1" ht="70.5" customHeight="1" x14ac:dyDescent="0.2">
      <c r="A22" s="723" t="s">
        <v>289</v>
      </c>
      <c r="B22" s="726" t="s">
        <v>296</v>
      </c>
      <c r="C22" s="238" t="s">
        <v>342</v>
      </c>
      <c r="D22" s="344" t="s">
        <v>343</v>
      </c>
      <c r="E22" s="67" t="s">
        <v>344</v>
      </c>
      <c r="F22" s="225" t="s">
        <v>345</v>
      </c>
      <c r="G22" s="345">
        <v>1</v>
      </c>
      <c r="H22" s="346">
        <v>500000</v>
      </c>
      <c r="I22" s="876"/>
      <c r="J22" s="877">
        <v>50000</v>
      </c>
      <c r="K22" s="878"/>
      <c r="L22" s="879"/>
      <c r="M22" s="879"/>
      <c r="N22" s="877">
        <f>+H22-J22</f>
        <v>450000</v>
      </c>
      <c r="O22" s="879"/>
      <c r="P22" s="879"/>
      <c r="Q22" s="877"/>
      <c r="R22" s="880"/>
      <c r="S22" s="879"/>
      <c r="T22" s="877"/>
      <c r="U22" s="900">
        <f>SUM(I22:T22)</f>
        <v>500000</v>
      </c>
      <c r="V22" s="255" t="s">
        <v>346</v>
      </c>
    </row>
    <row r="23" spans="1:266" s="89" customFormat="1" ht="70.5" customHeight="1" x14ac:dyDescent="0.2">
      <c r="A23" s="724"/>
      <c r="B23" s="727"/>
      <c r="C23" s="238" t="s">
        <v>342</v>
      </c>
      <c r="D23" s="344" t="s">
        <v>347</v>
      </c>
      <c r="E23" s="345" t="s">
        <v>348</v>
      </c>
      <c r="F23" s="225" t="s">
        <v>345</v>
      </c>
      <c r="G23" s="345">
        <v>1</v>
      </c>
      <c r="H23" s="346">
        <v>80000</v>
      </c>
      <c r="I23" s="879"/>
      <c r="J23" s="879"/>
      <c r="K23" s="877">
        <v>33948</v>
      </c>
      <c r="L23" s="879"/>
      <c r="M23" s="879"/>
      <c r="N23" s="877"/>
      <c r="O23" s="879"/>
      <c r="P23" s="879"/>
      <c r="Q23" s="881"/>
      <c r="R23" s="882"/>
      <c r="S23" s="883">
        <f>+H23-K23</f>
        <v>46052</v>
      </c>
      <c r="T23" s="877"/>
      <c r="U23" s="900">
        <f t="shared" ref="U23:U47" si="0">SUM(I23:T23)</f>
        <v>80000</v>
      </c>
      <c r="V23" s="255" t="s">
        <v>346</v>
      </c>
    </row>
    <row r="24" spans="1:266" s="89" customFormat="1" ht="70.5" customHeight="1" x14ac:dyDescent="0.2">
      <c r="A24" s="724"/>
      <c r="B24" s="727"/>
      <c r="C24" s="238" t="s">
        <v>342</v>
      </c>
      <c r="D24" s="344" t="s">
        <v>349</v>
      </c>
      <c r="E24" s="67" t="s">
        <v>350</v>
      </c>
      <c r="F24" s="225" t="s">
        <v>345</v>
      </c>
      <c r="G24" s="345">
        <v>1</v>
      </c>
      <c r="H24" s="346">
        <v>100000</v>
      </c>
      <c r="I24" s="879"/>
      <c r="J24" s="879"/>
      <c r="K24" s="877"/>
      <c r="L24" s="879"/>
      <c r="M24" s="879"/>
      <c r="N24" s="877"/>
      <c r="O24" s="879"/>
      <c r="P24" s="879"/>
      <c r="Q24" s="881"/>
      <c r="R24" s="882"/>
      <c r="S24" s="883">
        <v>100000</v>
      </c>
      <c r="T24" s="877"/>
      <c r="U24" s="900">
        <f t="shared" si="0"/>
        <v>100000</v>
      </c>
      <c r="V24" s="255" t="s">
        <v>346</v>
      </c>
    </row>
    <row r="25" spans="1:266" s="89" customFormat="1" ht="70.5" customHeight="1" x14ac:dyDescent="0.2">
      <c r="A25" s="724"/>
      <c r="B25" s="728"/>
      <c r="C25" s="238" t="s">
        <v>342</v>
      </c>
      <c r="D25" s="344" t="s">
        <v>351</v>
      </c>
      <c r="E25" s="67" t="s">
        <v>352</v>
      </c>
      <c r="F25" s="225" t="s">
        <v>353</v>
      </c>
      <c r="G25" s="13" t="s">
        <v>190</v>
      </c>
      <c r="H25" s="346">
        <v>300000</v>
      </c>
      <c r="I25" s="879"/>
      <c r="J25" s="879"/>
      <c r="K25" s="884"/>
      <c r="L25" s="879"/>
      <c r="M25" s="879"/>
      <c r="N25" s="877">
        <v>300000</v>
      </c>
      <c r="O25" s="879"/>
      <c r="P25" s="879"/>
      <c r="Q25" s="877"/>
      <c r="R25" s="885"/>
      <c r="S25" s="879"/>
      <c r="T25" s="877"/>
      <c r="U25" s="900">
        <f t="shared" si="0"/>
        <v>300000</v>
      </c>
      <c r="V25" s="255" t="s">
        <v>346</v>
      </c>
    </row>
    <row r="26" spans="1:266" s="89" customFormat="1" ht="64.5" customHeight="1" x14ac:dyDescent="0.2">
      <c r="A26" s="724"/>
      <c r="B26" s="726" t="s">
        <v>299</v>
      </c>
      <c r="C26" s="238" t="s">
        <v>342</v>
      </c>
      <c r="D26" s="344" t="s">
        <v>354</v>
      </c>
      <c r="E26" s="345" t="s">
        <v>352</v>
      </c>
      <c r="F26" s="225" t="s">
        <v>345</v>
      </c>
      <c r="G26" s="345">
        <v>1</v>
      </c>
      <c r="H26" s="346">
        <v>390000</v>
      </c>
      <c r="I26" s="876"/>
      <c r="J26" s="886">
        <v>390000</v>
      </c>
      <c r="K26" s="887"/>
      <c r="L26" s="883"/>
      <c r="M26" s="879"/>
      <c r="N26" s="877"/>
      <c r="O26" s="879"/>
      <c r="P26" s="879"/>
      <c r="Q26" s="877"/>
      <c r="R26" s="879"/>
      <c r="S26" s="879"/>
      <c r="T26" s="877"/>
      <c r="U26" s="900">
        <f t="shared" si="0"/>
        <v>390000</v>
      </c>
      <c r="V26" s="255" t="s">
        <v>346</v>
      </c>
    </row>
    <row r="27" spans="1:266" s="89" customFormat="1" ht="44.25" customHeight="1" x14ac:dyDescent="0.2">
      <c r="A27" s="724"/>
      <c r="B27" s="727"/>
      <c r="C27" s="238" t="s">
        <v>342</v>
      </c>
      <c r="D27" s="344" t="s">
        <v>355</v>
      </c>
      <c r="E27" s="67" t="s">
        <v>352</v>
      </c>
      <c r="F27" s="225" t="s">
        <v>345</v>
      </c>
      <c r="G27" s="345">
        <v>1</v>
      </c>
      <c r="H27" s="346">
        <v>500000</v>
      </c>
      <c r="I27" s="879"/>
      <c r="J27" s="888"/>
      <c r="K27" s="882"/>
      <c r="L27" s="889">
        <v>500000</v>
      </c>
      <c r="M27" s="879"/>
      <c r="N27" s="877"/>
      <c r="O27" s="879"/>
      <c r="P27" s="879"/>
      <c r="Q27" s="877"/>
      <c r="R27" s="879"/>
      <c r="S27" s="879"/>
      <c r="T27" s="877"/>
      <c r="U27" s="900">
        <f t="shared" si="0"/>
        <v>500000</v>
      </c>
      <c r="V27" s="255" t="s">
        <v>346</v>
      </c>
    </row>
    <row r="28" spans="1:266" s="89" customFormat="1" ht="59.25" customHeight="1" x14ac:dyDescent="0.2">
      <c r="A28" s="724"/>
      <c r="B28" s="728"/>
      <c r="C28" s="238" t="s">
        <v>342</v>
      </c>
      <c r="D28" s="344" t="s">
        <v>356</v>
      </c>
      <c r="E28" s="67" t="s">
        <v>352</v>
      </c>
      <c r="F28" s="225" t="s">
        <v>345</v>
      </c>
      <c r="G28" s="345">
        <v>1</v>
      </c>
      <c r="H28" s="346">
        <v>106200</v>
      </c>
      <c r="I28" s="876"/>
      <c r="J28" s="879"/>
      <c r="K28" s="878"/>
      <c r="L28" s="879"/>
      <c r="M28" s="879"/>
      <c r="N28" s="877"/>
      <c r="O28" s="879"/>
      <c r="P28" s="879"/>
      <c r="Q28" s="877"/>
      <c r="R28" s="879"/>
      <c r="S28" s="890">
        <v>106200</v>
      </c>
      <c r="T28" s="877"/>
      <c r="U28" s="900">
        <f t="shared" si="0"/>
        <v>106200</v>
      </c>
      <c r="V28" s="255" t="s">
        <v>346</v>
      </c>
    </row>
    <row r="29" spans="1:266" s="89" customFormat="1" ht="60" customHeight="1" x14ac:dyDescent="0.2">
      <c r="A29" s="725"/>
      <c r="B29" s="254" t="s">
        <v>306</v>
      </c>
      <c r="C29" s="238" t="s">
        <v>342</v>
      </c>
      <c r="D29" s="344" t="s">
        <v>357</v>
      </c>
      <c r="E29" s="67" t="s">
        <v>350</v>
      </c>
      <c r="F29" s="225" t="s">
        <v>345</v>
      </c>
      <c r="G29" s="345">
        <v>1</v>
      </c>
      <c r="H29" s="346">
        <v>2000000</v>
      </c>
      <c r="I29" s="876"/>
      <c r="J29" s="876"/>
      <c r="K29" s="876">
        <v>327353.59999999998</v>
      </c>
      <c r="L29" s="879"/>
      <c r="M29" s="879"/>
      <c r="N29" s="879"/>
      <c r="O29" s="879">
        <f>+H29-K29</f>
        <v>1672646.4</v>
      </c>
      <c r="P29" s="879"/>
      <c r="Q29" s="878"/>
      <c r="R29" s="879"/>
      <c r="S29" s="879"/>
      <c r="T29" s="877"/>
      <c r="U29" s="900">
        <f t="shared" si="0"/>
        <v>2000000</v>
      </c>
      <c r="V29" s="255" t="s">
        <v>346</v>
      </c>
    </row>
    <row r="30" spans="1:266" s="89" customFormat="1" ht="58.5" customHeight="1" x14ac:dyDescent="0.2">
      <c r="A30" s="729" t="s">
        <v>1100</v>
      </c>
      <c r="B30" s="918" t="s">
        <v>1101</v>
      </c>
      <c r="C30" s="238" t="s">
        <v>342</v>
      </c>
      <c r="D30" s="344" t="s">
        <v>360</v>
      </c>
      <c r="E30" s="67" t="s">
        <v>1104</v>
      </c>
      <c r="F30" s="225" t="s">
        <v>362</v>
      </c>
      <c r="G30" s="13" t="s">
        <v>190</v>
      </c>
      <c r="H30" s="348">
        <v>420125</v>
      </c>
      <c r="I30" s="876"/>
      <c r="J30" s="879">
        <v>19900</v>
      </c>
      <c r="K30" s="877"/>
      <c r="L30" s="879"/>
      <c r="M30" s="879"/>
      <c r="N30" s="879"/>
      <c r="O30" s="879"/>
      <c r="P30" s="879"/>
      <c r="Q30" s="879"/>
      <c r="R30" s="879">
        <v>400225</v>
      </c>
      <c r="S30" s="879"/>
      <c r="T30" s="879"/>
      <c r="U30" s="900">
        <f t="shared" si="0"/>
        <v>420125</v>
      </c>
      <c r="V30" s="255" t="s">
        <v>346</v>
      </c>
    </row>
    <row r="31" spans="1:266" s="89" customFormat="1" ht="58.5" customHeight="1" x14ac:dyDescent="0.2">
      <c r="A31" s="730"/>
      <c r="B31" s="919"/>
      <c r="C31" s="238" t="s">
        <v>342</v>
      </c>
      <c r="D31" s="344" t="s">
        <v>363</v>
      </c>
      <c r="E31" s="86" t="s">
        <v>364</v>
      </c>
      <c r="F31" s="225" t="s">
        <v>362</v>
      </c>
      <c r="G31" s="13" t="s">
        <v>190</v>
      </c>
      <c r="H31" s="223">
        <v>40000</v>
      </c>
      <c r="I31" s="891"/>
      <c r="J31" s="879">
        <v>40000</v>
      </c>
      <c r="K31" s="877"/>
      <c r="L31" s="879"/>
      <c r="M31" s="879"/>
      <c r="N31" s="879"/>
      <c r="O31" s="879"/>
      <c r="P31" s="879"/>
      <c r="Q31" s="879"/>
      <c r="R31" s="879"/>
      <c r="S31" s="879"/>
      <c r="T31" s="879"/>
      <c r="U31" s="900">
        <f>SUM(I31:T31)</f>
        <v>40000</v>
      </c>
      <c r="V31" s="255" t="s">
        <v>346</v>
      </c>
    </row>
    <row r="32" spans="1:266" s="89" customFormat="1" ht="44.25" customHeight="1" x14ac:dyDescent="0.2">
      <c r="A32" s="730"/>
      <c r="B32" s="919"/>
      <c r="C32" s="238" t="s">
        <v>342</v>
      </c>
      <c r="D32" s="344" t="s">
        <v>365</v>
      </c>
      <c r="E32" s="86" t="s">
        <v>1096</v>
      </c>
      <c r="F32" s="225"/>
      <c r="G32" s="13" t="s">
        <v>190</v>
      </c>
      <c r="H32" s="223">
        <v>18964876.079999998</v>
      </c>
      <c r="I32" s="883"/>
      <c r="J32" s="879">
        <f>+H32</f>
        <v>18964876.079999998</v>
      </c>
      <c r="K32" s="877"/>
      <c r="L32" s="879"/>
      <c r="M32" s="879"/>
      <c r="N32" s="879"/>
      <c r="O32" s="879"/>
      <c r="P32" s="879"/>
      <c r="Q32" s="879"/>
      <c r="R32" s="879"/>
      <c r="S32" s="879"/>
      <c r="T32" s="879"/>
      <c r="U32" s="900">
        <f t="shared" si="0"/>
        <v>18964876.079999998</v>
      </c>
      <c r="V32" s="255" t="s">
        <v>346</v>
      </c>
    </row>
    <row r="33" spans="1:22" s="89" customFormat="1" ht="44.25" customHeight="1" x14ac:dyDescent="0.2">
      <c r="A33" s="730"/>
      <c r="B33" s="919"/>
      <c r="C33" s="238" t="s">
        <v>342</v>
      </c>
      <c r="D33" s="344" t="s">
        <v>366</v>
      </c>
      <c r="E33" s="86" t="s">
        <v>1103</v>
      </c>
      <c r="F33" s="225" t="s">
        <v>345</v>
      </c>
      <c r="G33" s="13" t="s">
        <v>190</v>
      </c>
      <c r="H33" s="347">
        <v>1200000</v>
      </c>
      <c r="I33" s="876"/>
      <c r="J33" s="879">
        <f>+H33</f>
        <v>1200000</v>
      </c>
      <c r="K33" s="877"/>
      <c r="L33" s="879"/>
      <c r="M33" s="880"/>
      <c r="N33" s="879"/>
      <c r="O33" s="879"/>
      <c r="P33" s="879"/>
      <c r="Q33" s="879"/>
      <c r="R33" s="879"/>
      <c r="S33" s="879"/>
      <c r="T33" s="879"/>
      <c r="U33" s="900">
        <f t="shared" si="0"/>
        <v>1200000</v>
      </c>
      <c r="V33" s="255" t="s">
        <v>346</v>
      </c>
    </row>
    <row r="34" spans="1:22" s="89" customFormat="1" ht="44.25" customHeight="1" x14ac:dyDescent="0.2">
      <c r="A34" s="730"/>
      <c r="B34" s="919"/>
      <c r="C34" s="238" t="s">
        <v>342</v>
      </c>
      <c r="D34" s="344" t="s">
        <v>367</v>
      </c>
      <c r="E34" s="378" t="s">
        <v>368</v>
      </c>
      <c r="F34" s="239" t="s">
        <v>362</v>
      </c>
      <c r="G34" s="13" t="s">
        <v>190</v>
      </c>
      <c r="H34" s="223">
        <v>60000</v>
      </c>
      <c r="I34" s="892"/>
      <c r="J34" s="879"/>
      <c r="K34" s="877"/>
      <c r="L34" s="888">
        <v>60000</v>
      </c>
      <c r="M34" s="882"/>
      <c r="N34" s="883"/>
      <c r="O34" s="879"/>
      <c r="P34" s="879"/>
      <c r="Q34" s="879"/>
      <c r="R34" s="879"/>
      <c r="S34" s="879"/>
      <c r="T34" s="879"/>
      <c r="U34" s="900">
        <f t="shared" si="0"/>
        <v>60000</v>
      </c>
      <c r="V34" s="255" t="s">
        <v>346</v>
      </c>
    </row>
    <row r="35" spans="1:22" s="89" customFormat="1" ht="44.25" customHeight="1" x14ac:dyDescent="0.2">
      <c r="A35" s="730"/>
      <c r="B35" s="919"/>
      <c r="C35" s="238" t="s">
        <v>342</v>
      </c>
      <c r="D35" s="344" t="s">
        <v>369</v>
      </c>
      <c r="E35" s="378" t="s">
        <v>368</v>
      </c>
      <c r="F35" s="239" t="s">
        <v>362</v>
      </c>
      <c r="G35" s="13" t="s">
        <v>190</v>
      </c>
      <c r="H35" s="223">
        <v>20000</v>
      </c>
      <c r="I35" s="892"/>
      <c r="J35" s="879"/>
      <c r="K35" s="877"/>
      <c r="L35" s="888">
        <v>20000</v>
      </c>
      <c r="M35" s="882"/>
      <c r="N35" s="883"/>
      <c r="O35" s="879"/>
      <c r="P35" s="879"/>
      <c r="Q35" s="879"/>
      <c r="R35" s="879"/>
      <c r="S35" s="879"/>
      <c r="T35" s="879"/>
      <c r="U35" s="900">
        <f t="shared" si="0"/>
        <v>20000</v>
      </c>
      <c r="V35" s="255" t="s">
        <v>346</v>
      </c>
    </row>
    <row r="36" spans="1:22" s="89" customFormat="1" ht="69" customHeight="1" x14ac:dyDescent="0.2">
      <c r="A36" s="730"/>
      <c r="B36" s="919"/>
      <c r="C36" s="238" t="s">
        <v>342</v>
      </c>
      <c r="D36" s="344" t="s">
        <v>370</v>
      </c>
      <c r="E36" s="67" t="s">
        <v>371</v>
      </c>
      <c r="F36" s="225" t="s">
        <v>345</v>
      </c>
      <c r="G36" s="345">
        <v>1</v>
      </c>
      <c r="H36" s="223">
        <v>100000</v>
      </c>
      <c r="I36" s="892"/>
      <c r="J36" s="879"/>
      <c r="K36" s="877">
        <v>20760.5</v>
      </c>
      <c r="L36" s="888">
        <f>+H36-K36</f>
        <v>79239.5</v>
      </c>
      <c r="M36" s="882"/>
      <c r="N36" s="883"/>
      <c r="O36" s="879"/>
      <c r="P36" s="879"/>
      <c r="Q36" s="879"/>
      <c r="R36" s="879"/>
      <c r="S36" s="879"/>
      <c r="T36" s="879"/>
      <c r="U36" s="900">
        <f t="shared" si="0"/>
        <v>100000</v>
      </c>
      <c r="V36" s="255" t="s">
        <v>346</v>
      </c>
    </row>
    <row r="37" spans="1:22" s="89" customFormat="1" ht="44.25" customHeight="1" x14ac:dyDescent="0.2">
      <c r="A37" s="730"/>
      <c r="B37" s="919"/>
      <c r="C37" s="238" t="s">
        <v>342</v>
      </c>
      <c r="D37" s="344" t="s">
        <v>372</v>
      </c>
      <c r="E37" s="67" t="s">
        <v>368</v>
      </c>
      <c r="F37" s="225" t="s">
        <v>362</v>
      </c>
      <c r="G37" s="13" t="s">
        <v>190</v>
      </c>
      <c r="H37" s="346">
        <v>100000</v>
      </c>
      <c r="I37" s="876"/>
      <c r="J37" s="879"/>
      <c r="K37" s="877"/>
      <c r="L37" s="879"/>
      <c r="M37" s="885">
        <v>100000</v>
      </c>
      <c r="N37" s="879"/>
      <c r="O37" s="879"/>
      <c r="P37" s="879"/>
      <c r="Q37" s="879"/>
      <c r="R37" s="879"/>
      <c r="S37" s="879"/>
      <c r="T37" s="879"/>
      <c r="U37" s="900">
        <f t="shared" si="0"/>
        <v>100000</v>
      </c>
      <c r="V37" s="255" t="s">
        <v>346</v>
      </c>
    </row>
    <row r="38" spans="1:22" s="89" customFormat="1" ht="44.25" customHeight="1" x14ac:dyDescent="0.2">
      <c r="A38" s="730"/>
      <c r="B38" s="919"/>
      <c r="C38" s="238" t="s">
        <v>342</v>
      </c>
      <c r="D38" s="344" t="s">
        <v>373</v>
      </c>
      <c r="E38" s="86" t="s">
        <v>374</v>
      </c>
      <c r="F38" s="225" t="s">
        <v>362</v>
      </c>
      <c r="G38" s="13" t="s">
        <v>190</v>
      </c>
      <c r="H38" s="346">
        <f>420000+75400</f>
        <v>495400</v>
      </c>
      <c r="I38" s="876"/>
      <c r="J38" s="879">
        <v>75400</v>
      </c>
      <c r="K38" s="877"/>
      <c r="L38" s="879"/>
      <c r="M38" s="879"/>
      <c r="N38" s="879"/>
      <c r="O38" s="879"/>
      <c r="P38" s="879"/>
      <c r="Q38" s="879"/>
      <c r="R38" s="879">
        <v>420000</v>
      </c>
      <c r="S38" s="878"/>
      <c r="T38" s="879"/>
      <c r="U38" s="900">
        <f t="shared" si="0"/>
        <v>495400</v>
      </c>
      <c r="V38" s="255" t="s">
        <v>346</v>
      </c>
    </row>
    <row r="39" spans="1:22" s="89" customFormat="1" ht="44.25" customHeight="1" x14ac:dyDescent="0.2">
      <c r="A39" s="730"/>
      <c r="B39" s="919"/>
      <c r="C39" s="238" t="s">
        <v>342</v>
      </c>
      <c r="D39" s="344" t="s">
        <v>375</v>
      </c>
      <c r="E39" s="86" t="s">
        <v>1097</v>
      </c>
      <c r="F39" s="225" t="s">
        <v>362</v>
      </c>
      <c r="G39" s="13" t="s">
        <v>190</v>
      </c>
      <c r="H39" s="346">
        <v>25000</v>
      </c>
      <c r="I39" s="876"/>
      <c r="J39" s="879">
        <v>25000</v>
      </c>
      <c r="K39" s="877"/>
      <c r="L39" s="879"/>
      <c r="M39" s="879"/>
      <c r="N39" s="879"/>
      <c r="O39" s="879"/>
      <c r="P39" s="879"/>
      <c r="Q39" s="879"/>
      <c r="R39" s="879"/>
      <c r="S39" s="879"/>
      <c r="T39" s="879"/>
      <c r="U39" s="900">
        <f t="shared" si="0"/>
        <v>25000</v>
      </c>
      <c r="V39" s="255" t="s">
        <v>346</v>
      </c>
    </row>
    <row r="40" spans="1:22" s="89" customFormat="1" ht="44.25" customHeight="1" x14ac:dyDescent="0.2">
      <c r="A40" s="730"/>
      <c r="B40" s="919"/>
      <c r="C40" s="238" t="s">
        <v>342</v>
      </c>
      <c r="D40" s="344" t="s">
        <v>376</v>
      </c>
      <c r="E40" s="86" t="s">
        <v>377</v>
      </c>
      <c r="F40" s="225" t="s">
        <v>362</v>
      </c>
      <c r="G40" s="13" t="s">
        <v>190</v>
      </c>
      <c r="H40" s="346">
        <f>231500+27500</f>
        <v>259000</v>
      </c>
      <c r="I40" s="876"/>
      <c r="J40" s="879">
        <v>27500</v>
      </c>
      <c r="K40" s="877"/>
      <c r="L40" s="879"/>
      <c r="M40" s="879"/>
      <c r="N40" s="879"/>
      <c r="O40" s="879"/>
      <c r="P40" s="879"/>
      <c r="Q40" s="879"/>
      <c r="R40" s="879">
        <v>231500</v>
      </c>
      <c r="S40" s="879"/>
      <c r="T40" s="879"/>
      <c r="U40" s="900">
        <f t="shared" si="0"/>
        <v>259000</v>
      </c>
      <c r="V40" s="255" t="s">
        <v>346</v>
      </c>
    </row>
    <row r="41" spans="1:22" s="89" customFormat="1" ht="64.5" customHeight="1" x14ac:dyDescent="0.2">
      <c r="A41" s="730"/>
      <c r="B41" s="919"/>
      <c r="C41" s="238" t="s">
        <v>342</v>
      </c>
      <c r="D41" s="344" t="s">
        <v>378</v>
      </c>
      <c r="E41" s="86" t="s">
        <v>379</v>
      </c>
      <c r="F41" s="225" t="s">
        <v>362</v>
      </c>
      <c r="G41" s="13" t="s">
        <v>190</v>
      </c>
      <c r="H41" s="346">
        <v>2000000</v>
      </c>
      <c r="I41" s="876"/>
      <c r="J41" s="879">
        <v>500000</v>
      </c>
      <c r="K41" s="877"/>
      <c r="L41" s="879"/>
      <c r="M41" s="879"/>
      <c r="N41" s="879">
        <f>+H41-J41</f>
        <v>1500000</v>
      </c>
      <c r="O41" s="879"/>
      <c r="P41" s="879"/>
      <c r="Q41" s="879"/>
      <c r="R41" s="879"/>
      <c r="S41" s="879"/>
      <c r="T41" s="879"/>
      <c r="U41" s="900">
        <f t="shared" si="0"/>
        <v>2000000</v>
      </c>
      <c r="V41" s="255" t="s">
        <v>346</v>
      </c>
    </row>
    <row r="42" spans="1:22" s="89" customFormat="1" ht="44.25" customHeight="1" x14ac:dyDescent="0.2">
      <c r="A42" s="730"/>
      <c r="B42" s="919"/>
      <c r="C42" s="238" t="s">
        <v>342</v>
      </c>
      <c r="D42" s="344" t="s">
        <v>380</v>
      </c>
      <c r="E42" s="67" t="s">
        <v>368</v>
      </c>
      <c r="F42" s="225" t="s">
        <v>362</v>
      </c>
      <c r="G42" s="13" t="s">
        <v>190</v>
      </c>
      <c r="H42" s="346">
        <v>500000</v>
      </c>
      <c r="I42" s="876"/>
      <c r="J42" s="879"/>
      <c r="K42" s="877"/>
      <c r="L42" s="879"/>
      <c r="M42" s="880">
        <v>500000</v>
      </c>
      <c r="N42" s="879"/>
      <c r="O42" s="879"/>
      <c r="P42" s="879"/>
      <c r="Q42" s="879"/>
      <c r="R42" s="879"/>
      <c r="S42" s="879"/>
      <c r="T42" s="879"/>
      <c r="U42" s="900">
        <f t="shared" si="0"/>
        <v>500000</v>
      </c>
      <c r="V42" s="255" t="s">
        <v>346</v>
      </c>
    </row>
    <row r="43" spans="1:22" s="89" customFormat="1" ht="44.25" customHeight="1" x14ac:dyDescent="0.2">
      <c r="A43" s="730"/>
      <c r="B43" s="919"/>
      <c r="C43" s="224" t="s">
        <v>342</v>
      </c>
      <c r="D43" s="344" t="s">
        <v>381</v>
      </c>
      <c r="E43" s="67" t="s">
        <v>382</v>
      </c>
      <c r="F43" s="225" t="s">
        <v>362</v>
      </c>
      <c r="G43" s="13" t="s">
        <v>190</v>
      </c>
      <c r="H43" s="346">
        <v>90000</v>
      </c>
      <c r="I43" s="879"/>
      <c r="J43" s="879"/>
      <c r="K43" s="877"/>
      <c r="L43" s="888"/>
      <c r="M43" s="882"/>
      <c r="N43" s="883"/>
      <c r="O43" s="879">
        <v>90000</v>
      </c>
      <c r="P43" s="879"/>
      <c r="Q43" s="879"/>
      <c r="R43" s="879"/>
      <c r="S43" s="879"/>
      <c r="T43" s="879"/>
      <c r="U43" s="900">
        <f t="shared" si="0"/>
        <v>90000</v>
      </c>
      <c r="V43" s="255" t="s">
        <v>346</v>
      </c>
    </row>
    <row r="44" spans="1:22" s="89" customFormat="1" ht="44.25" customHeight="1" x14ac:dyDescent="0.2">
      <c r="A44" s="730"/>
      <c r="B44" s="919"/>
      <c r="C44" s="224" t="s">
        <v>342</v>
      </c>
      <c r="D44" s="344" t="s">
        <v>383</v>
      </c>
      <c r="E44" s="67" t="s">
        <v>382</v>
      </c>
      <c r="F44" s="225" t="s">
        <v>362</v>
      </c>
      <c r="G44" s="13" t="s">
        <v>190</v>
      </c>
      <c r="H44" s="346">
        <v>40000</v>
      </c>
      <c r="I44" s="879"/>
      <c r="J44" s="879"/>
      <c r="K44" s="877"/>
      <c r="L44" s="888"/>
      <c r="M44" s="882"/>
      <c r="N44" s="883"/>
      <c r="O44" s="879">
        <v>40000</v>
      </c>
      <c r="P44" s="879"/>
      <c r="Q44" s="880"/>
      <c r="R44" s="879"/>
      <c r="S44" s="879"/>
      <c r="T44" s="879"/>
      <c r="U44" s="900">
        <f t="shared" si="0"/>
        <v>40000</v>
      </c>
      <c r="V44" s="255" t="s">
        <v>346</v>
      </c>
    </row>
    <row r="45" spans="1:22" s="89" customFormat="1" ht="75.75" customHeight="1" x14ac:dyDescent="0.2">
      <c r="A45" s="730"/>
      <c r="B45" s="919"/>
      <c r="C45" s="238" t="s">
        <v>342</v>
      </c>
      <c r="D45" s="344" t="s">
        <v>384</v>
      </c>
      <c r="E45" s="67" t="s">
        <v>382</v>
      </c>
      <c r="F45" s="225" t="s">
        <v>362</v>
      </c>
      <c r="G45" s="13" t="s">
        <v>190</v>
      </c>
      <c r="H45" s="346">
        <v>240000</v>
      </c>
      <c r="I45" s="879"/>
      <c r="J45" s="879"/>
      <c r="K45" s="877"/>
      <c r="L45" s="879"/>
      <c r="M45" s="885"/>
      <c r="N45" s="879"/>
      <c r="O45" s="879">
        <v>240000</v>
      </c>
      <c r="P45" s="888"/>
      <c r="Q45" s="882"/>
      <c r="R45" s="883"/>
      <c r="S45" s="879"/>
      <c r="T45" s="879"/>
      <c r="U45" s="900">
        <f t="shared" si="0"/>
        <v>240000</v>
      </c>
      <c r="V45" s="255" t="s">
        <v>346</v>
      </c>
    </row>
    <row r="46" spans="1:22" s="89" customFormat="1" ht="75.75" customHeight="1" x14ac:dyDescent="0.2">
      <c r="A46" s="730"/>
      <c r="B46" s="919"/>
      <c r="C46" s="238" t="s">
        <v>342</v>
      </c>
      <c r="D46" s="344" t="s">
        <v>385</v>
      </c>
      <c r="E46" s="67" t="s">
        <v>382</v>
      </c>
      <c r="F46" s="225" t="s">
        <v>362</v>
      </c>
      <c r="G46" s="13" t="s">
        <v>190</v>
      </c>
      <c r="H46" s="346">
        <v>48000</v>
      </c>
      <c r="I46" s="879"/>
      <c r="J46" s="879"/>
      <c r="K46" s="879"/>
      <c r="L46" s="879"/>
      <c r="M46" s="879"/>
      <c r="N46" s="879"/>
      <c r="O46" s="879">
        <v>48000</v>
      </c>
      <c r="P46" s="888"/>
      <c r="Q46" s="882"/>
      <c r="R46" s="883"/>
      <c r="S46" s="879"/>
      <c r="T46" s="879"/>
      <c r="U46" s="900">
        <f t="shared" si="0"/>
        <v>48000</v>
      </c>
      <c r="V46" s="255" t="s">
        <v>346</v>
      </c>
    </row>
    <row r="47" spans="1:22" s="89" customFormat="1" ht="75.75" customHeight="1" x14ac:dyDescent="0.2">
      <c r="A47" s="730"/>
      <c r="B47" s="919"/>
      <c r="C47" s="238" t="s">
        <v>342</v>
      </c>
      <c r="D47" s="344" t="s">
        <v>386</v>
      </c>
      <c r="E47" s="67" t="s">
        <v>387</v>
      </c>
      <c r="F47" s="225" t="s">
        <v>362</v>
      </c>
      <c r="G47" s="13" t="s">
        <v>190</v>
      </c>
      <c r="H47" s="346">
        <v>1000000</v>
      </c>
      <c r="I47" s="879"/>
      <c r="J47" s="879"/>
      <c r="K47" s="877">
        <v>802496.23</v>
      </c>
      <c r="L47" s="879"/>
      <c r="M47" s="878"/>
      <c r="N47" s="879"/>
      <c r="O47" s="879"/>
      <c r="P47" s="879"/>
      <c r="Q47" s="885"/>
      <c r="R47" s="879"/>
      <c r="S47" s="879">
        <f>1000000-K47</f>
        <v>197503.77000000002</v>
      </c>
      <c r="T47" s="879"/>
      <c r="U47" s="900">
        <f t="shared" si="0"/>
        <v>1000000</v>
      </c>
      <c r="V47" s="255" t="s">
        <v>346</v>
      </c>
    </row>
    <row r="48" spans="1:22" s="89" customFormat="1" ht="36.75" customHeight="1" x14ac:dyDescent="0.2">
      <c r="A48" s="731"/>
      <c r="B48" s="920"/>
      <c r="C48" s="238" t="s">
        <v>342</v>
      </c>
      <c r="D48" s="344" t="s">
        <v>388</v>
      </c>
      <c r="E48" s="67" t="s">
        <v>389</v>
      </c>
      <c r="F48" s="225" t="s">
        <v>362</v>
      </c>
      <c r="G48" s="13" t="s">
        <v>190</v>
      </c>
      <c r="H48" s="346">
        <v>204690</v>
      </c>
      <c r="I48" s="879"/>
      <c r="J48" s="879">
        <v>50000</v>
      </c>
      <c r="K48" s="879"/>
      <c r="L48" s="879"/>
      <c r="M48" s="879"/>
      <c r="N48" s="879">
        <v>154690</v>
      </c>
      <c r="O48" s="879"/>
      <c r="P48" s="879"/>
      <c r="Q48" s="879"/>
      <c r="R48" s="879"/>
      <c r="S48" s="879"/>
      <c r="T48" s="879"/>
      <c r="U48" s="900">
        <f>SUM(I48:T48)</f>
        <v>204690</v>
      </c>
      <c r="V48" s="255" t="s">
        <v>346</v>
      </c>
    </row>
    <row r="49" spans="1:56" s="101" customFormat="1" ht="151.5" customHeight="1" x14ac:dyDescent="0.2">
      <c r="A49" s="247" t="s">
        <v>892</v>
      </c>
      <c r="B49" s="247" t="s">
        <v>879</v>
      </c>
      <c r="C49" s="248" t="s">
        <v>675</v>
      </c>
      <c r="D49" s="247" t="s">
        <v>875</v>
      </c>
      <c r="E49" s="501" t="s">
        <v>884</v>
      </c>
      <c r="F49" s="501" t="s">
        <v>876</v>
      </c>
      <c r="G49" s="490" t="s">
        <v>877</v>
      </c>
      <c r="H49" s="486">
        <v>550000</v>
      </c>
      <c r="I49" s="893"/>
      <c r="J49" s="893"/>
      <c r="K49" s="893"/>
      <c r="L49" s="893">
        <v>300000</v>
      </c>
      <c r="M49" s="893"/>
      <c r="N49" s="893"/>
      <c r="O49" s="893">
        <v>250000</v>
      </c>
      <c r="P49" s="893"/>
      <c r="Q49" s="893"/>
      <c r="R49" s="893"/>
      <c r="S49" s="893"/>
      <c r="T49" s="893"/>
      <c r="U49" s="901">
        <f>SUM(I49:T49)</f>
        <v>550000</v>
      </c>
      <c r="V49" s="486"/>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99"/>
    </row>
    <row r="50" spans="1:56" s="45" customFormat="1" ht="60.75" customHeight="1" x14ac:dyDescent="0.2">
      <c r="A50" s="247" t="s">
        <v>920</v>
      </c>
      <c r="B50" s="247" t="s">
        <v>1102</v>
      </c>
      <c r="C50" s="248" t="s">
        <v>675</v>
      </c>
      <c r="D50" s="247" t="s">
        <v>872</v>
      </c>
      <c r="E50" s="501" t="s">
        <v>883</v>
      </c>
      <c r="F50" s="502" t="s">
        <v>873</v>
      </c>
      <c r="G50" s="86">
        <v>1</v>
      </c>
      <c r="H50" s="485">
        <v>1800000</v>
      </c>
      <c r="I50" s="893"/>
      <c r="J50" s="893">
        <v>1800000</v>
      </c>
      <c r="K50" s="893"/>
      <c r="L50" s="893"/>
      <c r="M50" s="893"/>
      <c r="N50" s="893"/>
      <c r="O50" s="893"/>
      <c r="P50" s="893"/>
      <c r="Q50" s="893"/>
      <c r="R50" s="893">
        <v>800000</v>
      </c>
      <c r="S50" s="893"/>
      <c r="T50" s="893"/>
      <c r="U50" s="901">
        <f>SUM(I50:T50)</f>
        <v>2600000</v>
      </c>
      <c r="V50" s="488"/>
    </row>
    <row r="51" spans="1:56" s="45" customFormat="1" ht="56.25" customHeight="1" x14ac:dyDescent="0.2">
      <c r="A51" s="787" t="s">
        <v>939</v>
      </c>
      <c r="B51" s="467" t="s">
        <v>880</v>
      </c>
      <c r="C51" s="248" t="s">
        <v>675</v>
      </c>
      <c r="D51" s="247" t="s">
        <v>874</v>
      </c>
      <c r="E51" s="501" t="s">
        <v>368</v>
      </c>
      <c r="F51" s="502" t="s">
        <v>362</v>
      </c>
      <c r="G51" s="86">
        <v>100</v>
      </c>
      <c r="H51" s="485">
        <v>1000</v>
      </c>
      <c r="I51" s="893"/>
      <c r="J51" s="893"/>
      <c r="K51" s="893"/>
      <c r="L51" s="894"/>
      <c r="M51" s="893">
        <f>+G51*H51</f>
        <v>100000</v>
      </c>
      <c r="N51" s="893"/>
      <c r="O51" s="893"/>
      <c r="P51" s="893"/>
      <c r="Q51" s="893"/>
      <c r="R51" s="893"/>
      <c r="S51" s="893"/>
      <c r="T51" s="893"/>
      <c r="U51" s="901">
        <f t="shared" ref="U51:U52" si="1">SUM(I51:T51)</f>
        <v>100000</v>
      </c>
      <c r="V51" s="489"/>
    </row>
    <row r="52" spans="1:56" s="45" customFormat="1" ht="54.75" customHeight="1" x14ac:dyDescent="0.2">
      <c r="A52" s="788"/>
      <c r="B52" s="467" t="s">
        <v>881</v>
      </c>
      <c r="C52" s="248" t="s">
        <v>675</v>
      </c>
      <c r="D52" s="247" t="s">
        <v>874</v>
      </c>
      <c r="E52" s="54" t="s">
        <v>368</v>
      </c>
      <c r="F52" s="503" t="s">
        <v>362</v>
      </c>
      <c r="G52" s="86">
        <v>100</v>
      </c>
      <c r="H52" s="485"/>
      <c r="I52" s="893"/>
      <c r="J52" s="893"/>
      <c r="K52" s="893"/>
      <c r="L52" s="893"/>
      <c r="M52" s="893"/>
      <c r="N52" s="893"/>
      <c r="O52" s="893">
        <v>100000</v>
      </c>
      <c r="P52" s="893"/>
      <c r="Q52" s="893"/>
      <c r="R52" s="893"/>
      <c r="S52" s="893"/>
      <c r="T52" s="893"/>
      <c r="U52" s="901">
        <f t="shared" si="1"/>
        <v>100000</v>
      </c>
      <c r="V52" s="489"/>
    </row>
    <row r="53" spans="1:56" s="532" customFormat="1" ht="76.5" customHeight="1" x14ac:dyDescent="0.25">
      <c r="A53" s="832" t="s">
        <v>979</v>
      </c>
      <c r="B53" s="832" t="s">
        <v>983</v>
      </c>
      <c r="C53" s="428" t="s">
        <v>675</v>
      </c>
      <c r="D53" s="67" t="s">
        <v>676</v>
      </c>
      <c r="E53" s="13" t="s">
        <v>677</v>
      </c>
      <c r="F53" s="13" t="s">
        <v>345</v>
      </c>
      <c r="G53" s="13">
        <v>1</v>
      </c>
      <c r="H53" s="276">
        <v>89100</v>
      </c>
      <c r="I53" s="895"/>
      <c r="J53" s="896">
        <v>89100</v>
      </c>
      <c r="K53" s="896"/>
      <c r="L53" s="896"/>
      <c r="M53" s="896"/>
      <c r="N53" s="896"/>
      <c r="O53" s="896"/>
      <c r="P53" s="896"/>
      <c r="Q53" s="897"/>
      <c r="R53" s="897"/>
      <c r="S53" s="897"/>
      <c r="T53" s="897"/>
      <c r="U53" s="902">
        <f>SUM(I53:T53)</f>
        <v>89100</v>
      </c>
      <c r="V53" s="433"/>
      <c r="W53" s="543"/>
      <c r="X53" s="543"/>
      <c r="Y53" s="543"/>
      <c r="Z53" s="543"/>
      <c r="AA53" s="543"/>
    </row>
    <row r="54" spans="1:56" s="532" customFormat="1" ht="76.5" customHeight="1" x14ac:dyDescent="0.25">
      <c r="A54" s="833"/>
      <c r="B54" s="833"/>
      <c r="C54" s="428" t="s">
        <v>675</v>
      </c>
      <c r="D54" s="67" t="s">
        <v>678</v>
      </c>
      <c r="E54" s="13" t="s">
        <v>677</v>
      </c>
      <c r="F54" s="13" t="s">
        <v>345</v>
      </c>
      <c r="G54" s="13">
        <v>1</v>
      </c>
      <c r="H54" s="276">
        <v>17050</v>
      </c>
      <c r="I54" s="898"/>
      <c r="J54" s="896">
        <v>17050</v>
      </c>
      <c r="K54" s="898"/>
      <c r="L54" s="896"/>
      <c r="M54" s="896"/>
      <c r="N54" s="896"/>
      <c r="O54" s="896"/>
      <c r="P54" s="896"/>
      <c r="Q54" s="897"/>
      <c r="R54" s="897"/>
      <c r="S54" s="897"/>
      <c r="T54" s="897"/>
      <c r="U54" s="902">
        <f>SUM(I54:T54)</f>
        <v>17050</v>
      </c>
      <c r="V54" s="433"/>
      <c r="W54" s="543"/>
      <c r="X54" s="543"/>
      <c r="Y54" s="543"/>
      <c r="Z54" s="543"/>
      <c r="AA54" s="543"/>
    </row>
    <row r="55" spans="1:56" s="532" customFormat="1" ht="76.5" customHeight="1" x14ac:dyDescent="0.25">
      <c r="A55" s="833"/>
      <c r="B55" s="833"/>
      <c r="C55" s="428" t="s">
        <v>675</v>
      </c>
      <c r="D55" s="67" t="s">
        <v>679</v>
      </c>
      <c r="E55" s="13" t="s">
        <v>677</v>
      </c>
      <c r="F55" s="13" t="s">
        <v>345</v>
      </c>
      <c r="G55" s="13">
        <v>1</v>
      </c>
      <c r="H55" s="276">
        <v>33000</v>
      </c>
      <c r="I55" s="895"/>
      <c r="J55" s="896">
        <v>33000</v>
      </c>
      <c r="K55" s="896"/>
      <c r="L55" s="896"/>
      <c r="M55" s="896"/>
      <c r="N55" s="896"/>
      <c r="O55" s="896"/>
      <c r="P55" s="896"/>
      <c r="Q55" s="897"/>
      <c r="R55" s="897"/>
      <c r="S55" s="897"/>
      <c r="T55" s="897"/>
      <c r="U55" s="902">
        <f t="shared" ref="U55:U63" si="2">SUM(I55:T55)</f>
        <v>33000</v>
      </c>
      <c r="V55" s="433"/>
      <c r="W55" s="543"/>
      <c r="X55" s="543"/>
      <c r="Y55" s="543"/>
      <c r="Z55" s="543"/>
      <c r="AA55" s="543"/>
    </row>
    <row r="56" spans="1:56" s="532" customFormat="1" ht="76.5" customHeight="1" x14ac:dyDescent="0.25">
      <c r="A56" s="833"/>
      <c r="B56" s="833"/>
      <c r="C56" s="428" t="s">
        <v>675</v>
      </c>
      <c r="D56" s="67" t="s">
        <v>680</v>
      </c>
      <c r="E56" s="13" t="s">
        <v>677</v>
      </c>
      <c r="F56" s="13" t="s">
        <v>345</v>
      </c>
      <c r="G56" s="13">
        <v>1</v>
      </c>
      <c r="H56" s="276">
        <v>70000</v>
      </c>
      <c r="I56" s="895"/>
      <c r="J56" s="896">
        <v>70000</v>
      </c>
      <c r="K56" s="896"/>
      <c r="L56" s="896"/>
      <c r="M56" s="896"/>
      <c r="N56" s="896"/>
      <c r="O56" s="896"/>
      <c r="P56" s="896"/>
      <c r="Q56" s="897"/>
      <c r="R56" s="897"/>
      <c r="S56" s="897"/>
      <c r="T56" s="897"/>
      <c r="U56" s="902">
        <f t="shared" si="2"/>
        <v>70000</v>
      </c>
      <c r="V56" s="433"/>
      <c r="W56" s="543"/>
      <c r="X56" s="543"/>
      <c r="Y56" s="543"/>
      <c r="Z56" s="543"/>
      <c r="AA56" s="543"/>
    </row>
    <row r="57" spans="1:56" s="532" customFormat="1" ht="76.5" customHeight="1" x14ac:dyDescent="0.25">
      <c r="A57" s="833"/>
      <c r="B57" s="833"/>
      <c r="C57" s="428" t="s">
        <v>675</v>
      </c>
      <c r="D57" s="67" t="s">
        <v>681</v>
      </c>
      <c r="E57" s="13" t="s">
        <v>677</v>
      </c>
      <c r="F57" s="13" t="s">
        <v>345</v>
      </c>
      <c r="G57" s="13">
        <v>1</v>
      </c>
      <c r="H57" s="276">
        <v>40000</v>
      </c>
      <c r="I57" s="895"/>
      <c r="J57" s="896">
        <v>40000</v>
      </c>
      <c r="K57" s="896"/>
      <c r="L57" s="896"/>
      <c r="M57" s="896"/>
      <c r="N57" s="896"/>
      <c r="O57" s="896"/>
      <c r="P57" s="896"/>
      <c r="Q57" s="897"/>
      <c r="R57" s="897"/>
      <c r="S57" s="897"/>
      <c r="T57" s="897"/>
      <c r="U57" s="902">
        <f t="shared" si="2"/>
        <v>40000</v>
      </c>
      <c r="V57" s="433"/>
      <c r="W57" s="543"/>
      <c r="X57" s="543"/>
      <c r="Y57" s="543"/>
      <c r="Z57" s="543"/>
      <c r="AA57" s="543"/>
    </row>
    <row r="58" spans="1:56" s="532" customFormat="1" ht="76.5" customHeight="1" x14ac:dyDescent="0.25">
      <c r="A58" s="833"/>
      <c r="B58" s="833"/>
      <c r="C58" s="428" t="s">
        <v>675</v>
      </c>
      <c r="D58" s="67" t="s">
        <v>682</v>
      </c>
      <c r="E58" s="13" t="s">
        <v>677</v>
      </c>
      <c r="F58" s="13" t="s">
        <v>362</v>
      </c>
      <c r="G58" s="13">
        <v>30</v>
      </c>
      <c r="H58" s="276">
        <v>840</v>
      </c>
      <c r="I58" s="895"/>
      <c r="J58" s="896"/>
      <c r="K58" s="896"/>
      <c r="L58" s="896"/>
      <c r="M58" s="896"/>
      <c r="N58" s="896"/>
      <c r="O58" s="896">
        <f>+G58*H58</f>
        <v>25200</v>
      </c>
      <c r="P58" s="896"/>
      <c r="Q58" s="897"/>
      <c r="R58" s="897"/>
      <c r="S58" s="897"/>
      <c r="T58" s="897"/>
      <c r="U58" s="902">
        <f t="shared" si="2"/>
        <v>25200</v>
      </c>
      <c r="V58" s="433"/>
      <c r="W58" s="543"/>
      <c r="X58" s="543"/>
      <c r="Y58" s="543"/>
      <c r="Z58" s="543"/>
      <c r="AA58" s="543"/>
    </row>
    <row r="59" spans="1:56" s="532" customFormat="1" ht="76.5" customHeight="1" x14ac:dyDescent="0.25">
      <c r="A59" s="833"/>
      <c r="B59" s="833"/>
      <c r="C59" s="428" t="s">
        <v>675</v>
      </c>
      <c r="D59" s="67" t="s">
        <v>683</v>
      </c>
      <c r="E59" s="13" t="s">
        <v>677</v>
      </c>
      <c r="F59" s="13" t="s">
        <v>362</v>
      </c>
      <c r="G59" s="13">
        <v>30</v>
      </c>
      <c r="H59" s="276">
        <v>600</v>
      </c>
      <c r="I59" s="895"/>
      <c r="J59" s="896"/>
      <c r="K59" s="896"/>
      <c r="L59" s="896"/>
      <c r="M59" s="896"/>
      <c r="N59" s="896"/>
      <c r="O59" s="896">
        <f>+G59*H59</f>
        <v>18000</v>
      </c>
      <c r="P59" s="896"/>
      <c r="Q59" s="897"/>
      <c r="R59" s="897"/>
      <c r="S59" s="897"/>
      <c r="T59" s="897"/>
      <c r="U59" s="902">
        <f t="shared" si="2"/>
        <v>18000</v>
      </c>
      <c r="V59" s="433"/>
      <c r="W59" s="543"/>
      <c r="X59" s="543"/>
      <c r="Y59" s="543"/>
      <c r="Z59" s="543"/>
      <c r="AA59" s="543"/>
    </row>
    <row r="60" spans="1:56" s="532" customFormat="1" ht="76.5" customHeight="1" x14ac:dyDescent="0.25">
      <c r="A60" s="833"/>
      <c r="B60" s="833"/>
      <c r="C60" s="428" t="s">
        <v>675</v>
      </c>
      <c r="D60" s="67" t="s">
        <v>684</v>
      </c>
      <c r="E60" s="13" t="s">
        <v>677</v>
      </c>
      <c r="F60" s="13" t="s">
        <v>362</v>
      </c>
      <c r="G60" s="13">
        <v>10</v>
      </c>
      <c r="H60" s="276">
        <v>6000</v>
      </c>
      <c r="I60" s="895"/>
      <c r="J60" s="896"/>
      <c r="K60" s="896"/>
      <c r="L60" s="896"/>
      <c r="M60" s="896"/>
      <c r="N60" s="896"/>
      <c r="O60" s="896">
        <f t="shared" ref="O60:O63" si="3">+G60*H60</f>
        <v>60000</v>
      </c>
      <c r="P60" s="896"/>
      <c r="Q60" s="897"/>
      <c r="R60" s="897"/>
      <c r="S60" s="897"/>
      <c r="T60" s="897"/>
      <c r="U60" s="902">
        <f t="shared" si="2"/>
        <v>60000</v>
      </c>
      <c r="V60" s="433"/>
      <c r="W60" s="543"/>
      <c r="X60" s="543"/>
      <c r="Y60" s="543"/>
      <c r="Z60" s="543"/>
      <c r="AA60" s="543"/>
    </row>
    <row r="61" spans="1:56" s="532" customFormat="1" ht="49.5" customHeight="1" x14ac:dyDescent="0.25">
      <c r="A61" s="833"/>
      <c r="B61" s="833"/>
      <c r="C61" s="428" t="s">
        <v>675</v>
      </c>
      <c r="D61" s="67" t="s">
        <v>685</v>
      </c>
      <c r="E61" s="13" t="s">
        <v>677</v>
      </c>
      <c r="F61" s="13" t="s">
        <v>362</v>
      </c>
      <c r="G61" s="13">
        <v>2</v>
      </c>
      <c r="H61" s="276">
        <v>12000</v>
      </c>
      <c r="I61" s="895"/>
      <c r="J61" s="896"/>
      <c r="K61" s="896"/>
      <c r="L61" s="897"/>
      <c r="M61" s="897"/>
      <c r="N61" s="899"/>
      <c r="O61" s="896">
        <f t="shared" si="3"/>
        <v>24000</v>
      </c>
      <c r="P61" s="897"/>
      <c r="Q61" s="897"/>
      <c r="R61" s="897"/>
      <c r="S61" s="897"/>
      <c r="T61" s="897"/>
      <c r="U61" s="902">
        <f t="shared" si="2"/>
        <v>24000</v>
      </c>
      <c r="V61" s="436"/>
      <c r="W61" s="543"/>
      <c r="X61" s="543"/>
      <c r="Y61" s="543"/>
      <c r="Z61" s="543"/>
      <c r="AA61" s="543"/>
    </row>
    <row r="62" spans="1:56" s="532" customFormat="1" ht="70.5" customHeight="1" x14ac:dyDescent="0.25">
      <c r="A62" s="833"/>
      <c r="B62" s="833"/>
      <c r="C62" s="428" t="s">
        <v>675</v>
      </c>
      <c r="D62" s="67" t="s">
        <v>686</v>
      </c>
      <c r="E62" s="13" t="s">
        <v>677</v>
      </c>
      <c r="F62" s="13" t="s">
        <v>362</v>
      </c>
      <c r="G62" s="13">
        <v>3</v>
      </c>
      <c r="H62" s="276">
        <v>4872</v>
      </c>
      <c r="I62" s="895"/>
      <c r="J62" s="896"/>
      <c r="K62" s="897"/>
      <c r="L62" s="896"/>
      <c r="M62" s="897"/>
      <c r="N62" s="899"/>
      <c r="O62" s="896">
        <f t="shared" si="3"/>
        <v>14616</v>
      </c>
      <c r="P62" s="897"/>
      <c r="Q62" s="897"/>
      <c r="R62" s="897"/>
      <c r="S62" s="897"/>
      <c r="T62" s="897"/>
      <c r="U62" s="902">
        <f t="shared" si="2"/>
        <v>14616</v>
      </c>
      <c r="V62" s="436"/>
      <c r="W62" s="543"/>
      <c r="X62" s="543"/>
      <c r="Y62" s="543"/>
      <c r="Z62" s="543"/>
      <c r="AA62" s="543"/>
    </row>
    <row r="63" spans="1:56" s="532" customFormat="1" ht="70.5" customHeight="1" x14ac:dyDescent="0.25">
      <c r="A63" s="834"/>
      <c r="B63" s="834"/>
      <c r="C63" s="428" t="s">
        <v>675</v>
      </c>
      <c r="D63" s="67" t="s">
        <v>687</v>
      </c>
      <c r="E63" s="13" t="s">
        <v>677</v>
      </c>
      <c r="F63" s="13" t="s">
        <v>362</v>
      </c>
      <c r="G63" s="13">
        <v>100</v>
      </c>
      <c r="H63" s="276">
        <v>240</v>
      </c>
      <c r="I63" s="895"/>
      <c r="J63" s="896"/>
      <c r="K63" s="897"/>
      <c r="L63" s="897"/>
      <c r="M63" s="897"/>
      <c r="N63" s="899"/>
      <c r="O63" s="896">
        <f t="shared" si="3"/>
        <v>24000</v>
      </c>
      <c r="P63" s="897"/>
      <c r="Q63" s="897"/>
      <c r="R63" s="897"/>
      <c r="S63" s="897"/>
      <c r="T63" s="897"/>
      <c r="U63" s="902">
        <f t="shared" si="2"/>
        <v>24000</v>
      </c>
      <c r="V63" s="436"/>
      <c r="W63" s="543"/>
      <c r="X63" s="543"/>
      <c r="Y63" s="543"/>
      <c r="Z63" s="543"/>
      <c r="AA63" s="543"/>
    </row>
    <row r="64" spans="1:56" x14ac:dyDescent="0.2">
      <c r="A64" s="437"/>
      <c r="B64" s="437"/>
      <c r="C64" s="438"/>
      <c r="D64" s="438"/>
      <c r="E64" s="439"/>
      <c r="F64" s="830"/>
      <c r="G64" s="830"/>
      <c r="H64" s="830"/>
      <c r="I64" s="440">
        <f>SUM(I22:I63)</f>
        <v>0</v>
      </c>
      <c r="J64" s="440">
        <f t="shared" ref="J64:T64" si="4">SUM(J22:J63)</f>
        <v>23391826.079999998</v>
      </c>
      <c r="K64" s="440">
        <f t="shared" si="4"/>
        <v>1184558.33</v>
      </c>
      <c r="L64" s="440">
        <f t="shared" si="4"/>
        <v>959239.5</v>
      </c>
      <c r="M64" s="440">
        <f t="shared" si="4"/>
        <v>700000</v>
      </c>
      <c r="N64" s="440">
        <f t="shared" si="4"/>
        <v>2404690</v>
      </c>
      <c r="O64" s="440">
        <f t="shared" si="4"/>
        <v>2606462.4</v>
      </c>
      <c r="P64" s="440">
        <f t="shared" si="4"/>
        <v>0</v>
      </c>
      <c r="Q64" s="440">
        <f t="shared" si="4"/>
        <v>0</v>
      </c>
      <c r="R64" s="440">
        <f t="shared" si="4"/>
        <v>1851725</v>
      </c>
      <c r="S64" s="440">
        <f t="shared" si="4"/>
        <v>449755.77</v>
      </c>
      <c r="T64" s="440">
        <f t="shared" si="4"/>
        <v>0</v>
      </c>
      <c r="U64" s="440">
        <f>SUM(U22:U63)</f>
        <v>33548257.079999998</v>
      </c>
      <c r="V64" s="441"/>
    </row>
    <row r="69" spans="21:21" x14ac:dyDescent="0.2">
      <c r="U69" s="875"/>
    </row>
  </sheetData>
  <mergeCells count="26">
    <mergeCell ref="B26:B28"/>
    <mergeCell ref="A30:A48"/>
    <mergeCell ref="B30:B48"/>
    <mergeCell ref="U20:U21"/>
    <mergeCell ref="V20:V21"/>
    <mergeCell ref="A53:A63"/>
    <mergeCell ref="B53:B63"/>
    <mergeCell ref="F64:H64"/>
    <mergeCell ref="A51:A52"/>
    <mergeCell ref="A22:A29"/>
    <mergeCell ref="B22:B25"/>
    <mergeCell ref="G20:G21"/>
    <mergeCell ref="H20:H21"/>
    <mergeCell ref="I20:K20"/>
    <mergeCell ref="L20:N20"/>
    <mergeCell ref="O20:Q20"/>
    <mergeCell ref="R20:T20"/>
    <mergeCell ref="A20:A21"/>
    <mergeCell ref="B20:B21"/>
    <mergeCell ref="C20:C21"/>
    <mergeCell ref="D20:D21"/>
    <mergeCell ref="E20:E21"/>
    <mergeCell ref="F20:F21"/>
    <mergeCell ref="A15:V15"/>
    <mergeCell ref="A16:V16"/>
    <mergeCell ref="A17:V17"/>
  </mergeCells>
  <pageMargins left="0.23622047244094491" right="0.23622047244094491" top="0.39370078740157483" bottom="0.59055118110236227" header="0.51181102362204722" footer="0.51181102362204722"/>
  <pageSetup paperSize="14" scale="10" fitToHeight="0" orientation="landscape" r:id="rId1"/>
  <headerFooter>
    <oddFooter>&amp;CPágina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609D-6303-4D61-9E93-F4AB473F2806}">
  <dimension ref="A1:W61"/>
  <sheetViews>
    <sheetView showGridLines="0" tabSelected="1" zoomScale="71" zoomScaleNormal="71" zoomScaleSheetLayoutView="71" workbookViewId="0">
      <selection activeCell="R58" sqref="R58:T58"/>
    </sheetView>
  </sheetViews>
  <sheetFormatPr defaultColWidth="9.140625" defaultRowHeight="84.6" customHeight="1" x14ac:dyDescent="0.25"/>
  <cols>
    <col min="1" max="1" width="42.28515625" style="45" customWidth="1"/>
    <col min="2" max="2" width="28.28515625" style="45" customWidth="1"/>
    <col min="3" max="3" width="22.5703125" style="45" customWidth="1"/>
    <col min="4" max="4" width="18" style="45" customWidth="1"/>
    <col min="5" max="5" width="20" style="45" customWidth="1"/>
    <col min="6" max="6" width="15.28515625" style="45" customWidth="1"/>
    <col min="7" max="7" width="53.140625" style="45" customWidth="1"/>
    <col min="8" max="8" width="9.5703125" style="45" customWidth="1"/>
    <col min="9" max="9" width="12.85546875" style="45" customWidth="1"/>
    <col min="10" max="10" width="9.7109375" style="45" customWidth="1"/>
    <col min="11" max="11" width="10.5703125" style="45" customWidth="1"/>
    <col min="12" max="12" width="13.85546875" style="45" customWidth="1"/>
    <col min="13" max="13" width="12.28515625" style="45" customWidth="1"/>
    <col min="14" max="14" width="11.7109375" style="45" customWidth="1"/>
    <col min="15" max="15" width="11.42578125" style="45" customWidth="1"/>
    <col min="16" max="16" width="17" style="45" customWidth="1"/>
    <col min="17" max="17" width="15.140625" style="45" customWidth="1"/>
    <col min="18" max="18" width="17" style="45" customWidth="1"/>
    <col min="19" max="19" width="16.5703125" style="45" customWidth="1"/>
    <col min="20" max="20" width="18" style="45" customWidth="1"/>
    <col min="21" max="21" width="35.85546875" style="45" customWidth="1"/>
    <col min="22" max="22" width="21.42578125" style="45" customWidth="1"/>
    <col min="23" max="23" width="30.85546875" style="124" customWidth="1"/>
    <col min="24" max="16384" width="9.140625" style="124"/>
  </cols>
  <sheetData>
    <row r="1" spans="1:23" ht="84.6" customHeight="1" x14ac:dyDescent="0.25">
      <c r="A1" s="508"/>
      <c r="B1" s="509"/>
      <c r="C1" s="508"/>
      <c r="D1" s="508"/>
      <c r="E1" s="508"/>
      <c r="F1" s="510"/>
      <c r="G1" s="508"/>
      <c r="H1" s="508"/>
      <c r="I1" s="508"/>
      <c r="J1" s="508"/>
      <c r="K1" s="508"/>
      <c r="L1" s="508"/>
      <c r="M1" s="508"/>
      <c r="N1" s="508"/>
      <c r="O1" s="508"/>
      <c r="P1" s="508"/>
      <c r="Q1" s="508"/>
      <c r="R1" s="508"/>
      <c r="S1" s="508"/>
      <c r="T1" s="511"/>
      <c r="U1" s="510"/>
      <c r="V1" s="508"/>
      <c r="W1" s="508"/>
    </row>
    <row r="2" spans="1:23" ht="84.6" customHeight="1" x14ac:dyDescent="0.25">
      <c r="A2" s="508"/>
      <c r="B2" s="509"/>
      <c r="C2" s="508"/>
      <c r="D2" s="508"/>
      <c r="E2" s="508"/>
      <c r="F2" s="510"/>
      <c r="G2" s="508"/>
      <c r="H2" s="508"/>
      <c r="I2" s="508"/>
      <c r="J2" s="508"/>
      <c r="K2" s="508"/>
      <c r="L2" s="508"/>
      <c r="M2" s="508"/>
      <c r="N2" s="508"/>
      <c r="O2" s="508"/>
      <c r="P2" s="508"/>
      <c r="Q2" s="508"/>
      <c r="R2" s="508"/>
      <c r="S2" s="508"/>
      <c r="T2" s="511"/>
      <c r="U2" s="510"/>
      <c r="V2" s="508"/>
      <c r="W2" s="508"/>
    </row>
    <row r="3" spans="1:23" ht="30" customHeight="1" x14ac:dyDescent="0.25">
      <c r="A3" s="594" t="s">
        <v>2</v>
      </c>
      <c r="B3" s="594"/>
      <c r="C3" s="594"/>
      <c r="D3" s="594"/>
      <c r="E3" s="594"/>
      <c r="F3" s="594"/>
      <c r="G3" s="594"/>
      <c r="H3" s="594"/>
      <c r="I3" s="594"/>
      <c r="J3" s="594"/>
      <c r="K3" s="594"/>
      <c r="L3" s="594"/>
      <c r="M3" s="594"/>
      <c r="N3" s="594"/>
      <c r="O3" s="594"/>
      <c r="P3" s="594"/>
      <c r="Q3" s="594"/>
      <c r="R3" s="594"/>
      <c r="S3" s="594"/>
      <c r="T3" s="594"/>
      <c r="U3" s="594"/>
      <c r="V3" s="594"/>
      <c r="W3" s="508"/>
    </row>
    <row r="4" spans="1:23" ht="30" customHeight="1" x14ac:dyDescent="0.25">
      <c r="A4" s="594" t="s">
        <v>3</v>
      </c>
      <c r="B4" s="594"/>
      <c r="C4" s="594"/>
      <c r="D4" s="594"/>
      <c r="E4" s="594"/>
      <c r="F4" s="594"/>
      <c r="G4" s="594"/>
      <c r="H4" s="594"/>
      <c r="I4" s="594"/>
      <c r="J4" s="594"/>
      <c r="K4" s="594"/>
      <c r="L4" s="594"/>
      <c r="M4" s="594"/>
      <c r="N4" s="594"/>
      <c r="O4" s="594"/>
      <c r="P4" s="594"/>
      <c r="Q4" s="594"/>
      <c r="R4" s="594"/>
      <c r="S4" s="594"/>
      <c r="T4" s="594"/>
      <c r="U4" s="594"/>
      <c r="V4" s="594"/>
      <c r="W4" s="508"/>
    </row>
    <row r="5" spans="1:23" ht="30" customHeight="1" x14ac:dyDescent="0.25">
      <c r="A5" s="512"/>
      <c r="B5" s="513"/>
      <c r="C5" s="512"/>
      <c r="D5" s="512"/>
      <c r="E5" s="512"/>
      <c r="F5" s="512"/>
      <c r="G5" s="512"/>
      <c r="H5" s="512"/>
      <c r="I5" s="512"/>
      <c r="J5" s="512"/>
      <c r="K5" s="512"/>
      <c r="L5" s="512"/>
      <c r="M5" s="512"/>
      <c r="N5" s="512"/>
      <c r="O5" s="512"/>
      <c r="P5" s="512"/>
      <c r="Q5" s="512"/>
      <c r="R5" s="512"/>
      <c r="S5" s="512"/>
      <c r="T5" s="514"/>
      <c r="U5" s="512"/>
      <c r="V5" s="508"/>
      <c r="W5" s="508"/>
    </row>
    <row r="6" spans="1:23" s="373" customFormat="1" ht="31.5" customHeight="1" x14ac:dyDescent="0.25">
      <c r="A6" s="363" t="s">
        <v>4</v>
      </c>
      <c r="B6" s="595" t="s">
        <v>5</v>
      </c>
      <c r="C6" s="596"/>
      <c r="D6" s="596"/>
      <c r="E6" s="596"/>
      <c r="F6" s="596"/>
      <c r="G6" s="596"/>
      <c r="H6" s="596"/>
      <c r="I6" s="596"/>
      <c r="J6" s="596"/>
      <c r="K6" s="596"/>
      <c r="L6" s="596"/>
      <c r="M6" s="596"/>
      <c r="N6" s="596"/>
      <c r="O6" s="596"/>
      <c r="P6" s="596"/>
      <c r="Q6" s="596"/>
      <c r="R6" s="596"/>
      <c r="S6" s="596"/>
      <c r="T6" s="596"/>
      <c r="U6" s="596"/>
      <c r="V6" s="597"/>
      <c r="W6" s="372"/>
    </row>
    <row r="7" spans="1:23" s="373" customFormat="1" ht="31.5" customHeight="1" x14ac:dyDescent="0.25">
      <c r="A7" s="363" t="s">
        <v>6</v>
      </c>
      <c r="B7" s="595" t="s">
        <v>7</v>
      </c>
      <c r="C7" s="596"/>
      <c r="D7" s="596"/>
      <c r="E7" s="596"/>
      <c r="F7" s="596"/>
      <c r="G7" s="596"/>
      <c r="H7" s="596"/>
      <c r="I7" s="596"/>
      <c r="J7" s="596"/>
      <c r="K7" s="596"/>
      <c r="L7" s="596"/>
      <c r="M7" s="596"/>
      <c r="N7" s="596"/>
      <c r="O7" s="596"/>
      <c r="P7" s="596"/>
      <c r="Q7" s="596"/>
      <c r="R7" s="596"/>
      <c r="S7" s="596"/>
      <c r="T7" s="596"/>
      <c r="U7" s="596"/>
      <c r="V7" s="597"/>
      <c r="W7" s="372"/>
    </row>
    <row r="8" spans="1:23" s="373" customFormat="1" ht="31.5" customHeight="1" x14ac:dyDescent="0.25">
      <c r="A8" s="363" t="s">
        <v>8</v>
      </c>
      <c r="B8" s="604" t="s">
        <v>9</v>
      </c>
      <c r="C8" s="604"/>
      <c r="D8" s="604"/>
      <c r="E8" s="604"/>
      <c r="F8" s="604"/>
      <c r="G8" s="604"/>
      <c r="H8" s="604"/>
      <c r="I8" s="604"/>
      <c r="J8" s="604"/>
      <c r="K8" s="604"/>
      <c r="L8" s="604"/>
      <c r="M8" s="604"/>
      <c r="N8" s="604"/>
      <c r="O8" s="604"/>
      <c r="P8" s="604"/>
      <c r="Q8" s="604"/>
      <c r="R8" s="604"/>
      <c r="S8" s="604"/>
      <c r="T8" s="604"/>
      <c r="U8" s="604"/>
      <c r="V8" s="604"/>
      <c r="W8" s="372"/>
    </row>
    <row r="9" spans="1:23" s="373" customFormat="1" ht="31.5" customHeight="1" x14ac:dyDescent="0.25">
      <c r="A9" s="362"/>
      <c r="B9" s="361"/>
      <c r="C9" s="361"/>
      <c r="D9" s="361"/>
      <c r="E9" s="361"/>
      <c r="F9" s="361"/>
      <c r="G9" s="361"/>
      <c r="H9" s="361"/>
      <c r="I9" s="361"/>
      <c r="J9" s="361"/>
      <c r="K9" s="361"/>
      <c r="L9" s="361"/>
      <c r="M9" s="361"/>
      <c r="N9" s="361"/>
      <c r="O9" s="361"/>
      <c r="P9" s="361"/>
      <c r="Q9" s="361"/>
      <c r="R9" s="361"/>
      <c r="S9" s="361"/>
      <c r="T9" s="361"/>
      <c r="U9" s="361"/>
      <c r="V9" s="361"/>
      <c r="W9" s="372"/>
    </row>
    <row r="10" spans="1:23" s="373" customFormat="1" ht="24" customHeight="1" x14ac:dyDescent="0.25">
      <c r="A10" s="603" t="s">
        <v>10</v>
      </c>
      <c r="B10" s="603" t="s">
        <v>11</v>
      </c>
      <c r="C10" s="603" t="s">
        <v>12</v>
      </c>
      <c r="D10" s="603" t="s">
        <v>13</v>
      </c>
      <c r="E10" s="605" t="s">
        <v>14</v>
      </c>
      <c r="F10" s="605"/>
      <c r="G10" s="603" t="s">
        <v>15</v>
      </c>
      <c r="H10" s="605" t="s">
        <v>16</v>
      </c>
      <c r="I10" s="605"/>
      <c r="J10" s="605"/>
      <c r="K10" s="605" t="s">
        <v>17</v>
      </c>
      <c r="L10" s="605"/>
      <c r="M10" s="605"/>
      <c r="N10" s="605" t="s">
        <v>18</v>
      </c>
      <c r="O10" s="605"/>
      <c r="P10" s="605"/>
      <c r="Q10" s="605" t="s">
        <v>19</v>
      </c>
      <c r="R10" s="605"/>
      <c r="S10" s="605"/>
      <c r="T10" s="603" t="s">
        <v>20</v>
      </c>
      <c r="U10" s="603" t="s">
        <v>21</v>
      </c>
      <c r="V10" s="603" t="s">
        <v>22</v>
      </c>
      <c r="W10" s="372"/>
    </row>
    <row r="11" spans="1:23" s="45" customFormat="1" ht="39" customHeight="1" x14ac:dyDescent="0.2">
      <c r="A11" s="603"/>
      <c r="B11" s="603"/>
      <c r="C11" s="603"/>
      <c r="D11" s="603"/>
      <c r="E11" s="299" t="s">
        <v>23</v>
      </c>
      <c r="F11" s="299" t="s">
        <v>24</v>
      </c>
      <c r="G11" s="603"/>
      <c r="H11" s="299" t="s">
        <v>25</v>
      </c>
      <c r="I11" s="299" t="s">
        <v>26</v>
      </c>
      <c r="J11" s="299" t="s">
        <v>27</v>
      </c>
      <c r="K11" s="299" t="s">
        <v>28</v>
      </c>
      <c r="L11" s="299" t="s">
        <v>29</v>
      </c>
      <c r="M11" s="299" t="s">
        <v>30</v>
      </c>
      <c r="N11" s="299" t="s">
        <v>31</v>
      </c>
      <c r="O11" s="299" t="s">
        <v>32</v>
      </c>
      <c r="P11" s="299" t="s">
        <v>33</v>
      </c>
      <c r="Q11" s="299" t="s">
        <v>34</v>
      </c>
      <c r="R11" s="299" t="s">
        <v>35</v>
      </c>
      <c r="S11" s="299" t="s">
        <v>36</v>
      </c>
      <c r="T11" s="603"/>
      <c r="U11" s="603"/>
      <c r="V11" s="603"/>
      <c r="W11" s="374"/>
    </row>
    <row r="12" spans="1:23" s="45" customFormat="1" ht="138" customHeight="1" x14ac:dyDescent="0.2">
      <c r="A12" s="590" t="s">
        <v>37</v>
      </c>
      <c r="B12" s="590" t="s">
        <v>38</v>
      </c>
      <c r="C12" s="590" t="s">
        <v>39</v>
      </c>
      <c r="D12" s="591" t="s">
        <v>40</v>
      </c>
      <c r="E12" s="589" t="s">
        <v>41</v>
      </c>
      <c r="F12" s="602">
        <v>0.9</v>
      </c>
      <c r="G12" s="267" t="s">
        <v>42</v>
      </c>
      <c r="H12" s="75"/>
      <c r="I12" s="75"/>
      <c r="J12" s="75">
        <v>1</v>
      </c>
      <c r="K12" s="75"/>
      <c r="L12" s="75"/>
      <c r="M12" s="75"/>
      <c r="N12" s="75">
        <v>1</v>
      </c>
      <c r="O12" s="75"/>
      <c r="P12" s="75"/>
      <c r="Q12" s="75"/>
      <c r="R12" s="75">
        <v>1</v>
      </c>
      <c r="S12" s="75"/>
      <c r="T12" s="75"/>
      <c r="U12" s="259" t="s">
        <v>43</v>
      </c>
      <c r="V12" s="260"/>
      <c r="W12" s="364"/>
    </row>
    <row r="13" spans="1:23" s="45" customFormat="1" ht="138" customHeight="1" x14ac:dyDescent="0.2">
      <c r="A13" s="590"/>
      <c r="B13" s="590"/>
      <c r="C13" s="590"/>
      <c r="D13" s="591"/>
      <c r="E13" s="589"/>
      <c r="F13" s="602"/>
      <c r="G13" s="267" t="s">
        <v>44</v>
      </c>
      <c r="H13" s="75"/>
      <c r="I13" s="75"/>
      <c r="J13" s="75">
        <v>1</v>
      </c>
      <c r="K13" s="75"/>
      <c r="L13" s="75"/>
      <c r="M13" s="75"/>
      <c r="N13" s="75">
        <v>1</v>
      </c>
      <c r="O13" s="75"/>
      <c r="P13" s="75"/>
      <c r="Q13" s="75"/>
      <c r="R13" s="75">
        <v>1</v>
      </c>
      <c r="S13" s="75"/>
      <c r="T13" s="75"/>
      <c r="U13" s="259" t="s">
        <v>45</v>
      </c>
      <c r="V13" s="260"/>
      <c r="W13" s="364"/>
    </row>
    <row r="14" spans="1:23" s="45" customFormat="1" ht="138" customHeight="1" x14ac:dyDescent="0.2">
      <c r="A14" s="590"/>
      <c r="B14" s="590"/>
      <c r="C14" s="590"/>
      <c r="D14" s="591"/>
      <c r="E14" s="589"/>
      <c r="F14" s="602"/>
      <c r="G14" s="267" t="s">
        <v>46</v>
      </c>
      <c r="H14" s="75"/>
      <c r="I14" s="75"/>
      <c r="J14" s="75">
        <v>1</v>
      </c>
      <c r="K14" s="75"/>
      <c r="L14" s="75"/>
      <c r="M14" s="75"/>
      <c r="N14" s="75">
        <v>1</v>
      </c>
      <c r="O14" s="75"/>
      <c r="P14" s="75"/>
      <c r="Q14" s="75"/>
      <c r="R14" s="75">
        <v>1</v>
      </c>
      <c r="S14" s="75"/>
      <c r="T14" s="75"/>
      <c r="U14" s="259" t="s">
        <v>47</v>
      </c>
      <c r="V14" s="260"/>
      <c r="W14" s="364"/>
    </row>
    <row r="15" spans="1:23" s="45" customFormat="1" ht="138" customHeight="1" x14ac:dyDescent="0.2">
      <c r="A15" s="590"/>
      <c r="B15" s="590"/>
      <c r="C15" s="590"/>
      <c r="D15" s="591"/>
      <c r="E15" s="589"/>
      <c r="F15" s="602"/>
      <c r="G15" s="267" t="s">
        <v>48</v>
      </c>
      <c r="H15" s="75"/>
      <c r="I15" s="75"/>
      <c r="J15" s="75">
        <v>1</v>
      </c>
      <c r="K15" s="75"/>
      <c r="L15" s="75"/>
      <c r="M15" s="75"/>
      <c r="N15" s="75">
        <v>1</v>
      </c>
      <c r="O15" s="75"/>
      <c r="P15" s="75"/>
      <c r="Q15" s="75"/>
      <c r="R15" s="75">
        <v>1</v>
      </c>
      <c r="S15" s="75"/>
      <c r="T15" s="75"/>
      <c r="U15" s="259" t="s">
        <v>49</v>
      </c>
      <c r="V15" s="260"/>
      <c r="W15" s="364"/>
    </row>
    <row r="16" spans="1:23" s="45" customFormat="1" ht="138" customHeight="1" x14ac:dyDescent="0.2">
      <c r="A16" s="590" t="s">
        <v>50</v>
      </c>
      <c r="B16" s="590" t="s">
        <v>51</v>
      </c>
      <c r="C16" s="590" t="s">
        <v>52</v>
      </c>
      <c r="D16" s="591" t="s">
        <v>53</v>
      </c>
      <c r="E16" s="589" t="s">
        <v>24</v>
      </c>
      <c r="F16" s="588">
        <v>1</v>
      </c>
      <c r="G16" s="259" t="s">
        <v>54</v>
      </c>
      <c r="H16" s="75"/>
      <c r="I16" s="75"/>
      <c r="J16" s="75"/>
      <c r="K16" s="75">
        <v>1</v>
      </c>
      <c r="L16" s="75"/>
      <c r="M16" s="75"/>
      <c r="N16" s="75"/>
      <c r="O16" s="75">
        <v>1</v>
      </c>
      <c r="P16" s="75"/>
      <c r="Q16" s="75"/>
      <c r="R16" s="75">
        <v>1</v>
      </c>
      <c r="S16" s="75"/>
      <c r="T16" s="75"/>
      <c r="U16" s="259" t="s">
        <v>43</v>
      </c>
      <c r="V16" s="260"/>
      <c r="W16" s="365"/>
    </row>
    <row r="17" spans="1:23" s="45" customFormat="1" ht="138" customHeight="1" x14ac:dyDescent="0.2">
      <c r="A17" s="590"/>
      <c r="B17" s="590"/>
      <c r="C17" s="590"/>
      <c r="D17" s="591"/>
      <c r="E17" s="589"/>
      <c r="F17" s="589"/>
      <c r="G17" s="259" t="s">
        <v>55</v>
      </c>
      <c r="H17" s="75"/>
      <c r="I17" s="75"/>
      <c r="J17" s="75"/>
      <c r="K17" s="75">
        <v>1</v>
      </c>
      <c r="L17" s="75"/>
      <c r="M17" s="75"/>
      <c r="N17" s="75"/>
      <c r="O17" s="75">
        <v>1</v>
      </c>
      <c r="P17" s="75"/>
      <c r="Q17" s="75"/>
      <c r="R17" s="75">
        <v>1</v>
      </c>
      <c r="S17" s="75"/>
      <c r="T17" s="75"/>
      <c r="U17" s="259" t="s">
        <v>56</v>
      </c>
      <c r="V17" s="260"/>
      <c r="W17" s="365"/>
    </row>
    <row r="18" spans="1:23" s="45" customFormat="1" ht="138" customHeight="1" x14ac:dyDescent="0.2">
      <c r="A18" s="590" t="s">
        <v>57</v>
      </c>
      <c r="B18" s="590" t="s">
        <v>58</v>
      </c>
      <c r="C18" s="590" t="s">
        <v>59</v>
      </c>
      <c r="D18" s="591" t="s">
        <v>53</v>
      </c>
      <c r="E18" s="592" t="s">
        <v>60</v>
      </c>
      <c r="F18" s="592">
        <v>4</v>
      </c>
      <c r="G18" s="267" t="s">
        <v>61</v>
      </c>
      <c r="H18" s="329"/>
      <c r="I18" s="330"/>
      <c r="J18" s="330" t="s">
        <v>62</v>
      </c>
      <c r="K18" s="330"/>
      <c r="L18" s="330"/>
      <c r="M18" s="330" t="s">
        <v>62</v>
      </c>
      <c r="N18" s="330"/>
      <c r="O18" s="330"/>
      <c r="P18" s="330">
        <v>1</v>
      </c>
      <c r="Q18" s="330"/>
      <c r="R18" s="330"/>
      <c r="S18" s="330">
        <v>1</v>
      </c>
      <c r="T18" s="75"/>
      <c r="U18" s="259" t="s">
        <v>43</v>
      </c>
      <c r="V18" s="264"/>
      <c r="W18" s="366"/>
    </row>
    <row r="19" spans="1:23" s="45" customFormat="1" ht="138" customHeight="1" x14ac:dyDescent="0.2">
      <c r="A19" s="590"/>
      <c r="B19" s="590"/>
      <c r="C19" s="590"/>
      <c r="D19" s="591"/>
      <c r="E19" s="592"/>
      <c r="F19" s="592"/>
      <c r="G19" s="267" t="s">
        <v>63</v>
      </c>
      <c r="H19" s="329"/>
      <c r="I19" s="330"/>
      <c r="J19" s="330" t="s">
        <v>62</v>
      </c>
      <c r="K19" s="330"/>
      <c r="L19" s="330"/>
      <c r="M19" s="330" t="s">
        <v>62</v>
      </c>
      <c r="N19" s="330"/>
      <c r="O19" s="330"/>
      <c r="P19" s="330" t="s">
        <v>62</v>
      </c>
      <c r="Q19" s="330"/>
      <c r="R19" s="330"/>
      <c r="S19" s="330" t="s">
        <v>62</v>
      </c>
      <c r="T19" s="75"/>
      <c r="U19" s="259" t="s">
        <v>64</v>
      </c>
      <c r="V19" s="264"/>
      <c r="W19" s="366"/>
    </row>
    <row r="20" spans="1:23" s="45" customFormat="1" ht="138" customHeight="1" x14ac:dyDescent="0.2">
      <c r="A20" s="590"/>
      <c r="B20" s="590"/>
      <c r="C20" s="590"/>
      <c r="D20" s="591"/>
      <c r="E20" s="592"/>
      <c r="F20" s="592"/>
      <c r="G20" s="267" t="s">
        <v>65</v>
      </c>
      <c r="H20" s="329"/>
      <c r="I20" s="330"/>
      <c r="J20" s="330" t="s">
        <v>62</v>
      </c>
      <c r="K20" s="330"/>
      <c r="L20" s="330"/>
      <c r="M20" s="330" t="s">
        <v>62</v>
      </c>
      <c r="N20" s="330"/>
      <c r="O20" s="330"/>
      <c r="P20" s="330" t="s">
        <v>62</v>
      </c>
      <c r="Q20" s="330"/>
      <c r="R20" s="330"/>
      <c r="S20" s="330" t="s">
        <v>62</v>
      </c>
      <c r="T20" s="75"/>
      <c r="U20" s="259" t="s">
        <v>64</v>
      </c>
      <c r="V20" s="264"/>
      <c r="W20" s="366"/>
    </row>
    <row r="21" spans="1:23" s="45" customFormat="1" ht="138" customHeight="1" x14ac:dyDescent="0.2">
      <c r="A21" s="590"/>
      <c r="B21" s="590"/>
      <c r="C21" s="590"/>
      <c r="D21" s="591"/>
      <c r="E21" s="592"/>
      <c r="F21" s="592"/>
      <c r="G21" s="267" t="s">
        <v>66</v>
      </c>
      <c r="H21" s="329"/>
      <c r="I21" s="330"/>
      <c r="J21" s="330" t="s">
        <v>62</v>
      </c>
      <c r="K21" s="330"/>
      <c r="L21" s="330"/>
      <c r="M21" s="330" t="s">
        <v>62</v>
      </c>
      <c r="N21" s="330"/>
      <c r="O21" s="330"/>
      <c r="P21" s="330" t="s">
        <v>62</v>
      </c>
      <c r="Q21" s="330"/>
      <c r="R21" s="330"/>
      <c r="S21" s="330" t="s">
        <v>62</v>
      </c>
      <c r="T21" s="75"/>
      <c r="U21" s="259" t="s">
        <v>67</v>
      </c>
      <c r="V21" s="264"/>
      <c r="W21" s="366"/>
    </row>
    <row r="22" spans="1:23" s="45" customFormat="1" ht="138" customHeight="1" x14ac:dyDescent="0.2">
      <c r="A22" s="590"/>
      <c r="B22" s="590"/>
      <c r="C22" s="590"/>
      <c r="D22" s="591"/>
      <c r="E22" s="592"/>
      <c r="F22" s="592"/>
      <c r="G22" s="267" t="s">
        <v>68</v>
      </c>
      <c r="H22" s="329"/>
      <c r="I22" s="330"/>
      <c r="J22" s="330" t="s">
        <v>62</v>
      </c>
      <c r="K22" s="330"/>
      <c r="L22" s="330"/>
      <c r="M22" s="330" t="s">
        <v>62</v>
      </c>
      <c r="N22" s="330"/>
      <c r="O22" s="330"/>
      <c r="P22" s="330" t="s">
        <v>62</v>
      </c>
      <c r="Q22" s="330"/>
      <c r="R22" s="330"/>
      <c r="S22" s="330" t="s">
        <v>62</v>
      </c>
      <c r="T22" s="75"/>
      <c r="U22" s="259" t="s">
        <v>43</v>
      </c>
      <c r="V22" s="264"/>
      <c r="W22" s="366"/>
    </row>
    <row r="23" spans="1:23" s="45" customFormat="1" ht="138" customHeight="1" x14ac:dyDescent="0.2">
      <c r="A23" s="590"/>
      <c r="B23" s="590"/>
      <c r="C23" s="590"/>
      <c r="D23" s="591"/>
      <c r="E23" s="592"/>
      <c r="F23" s="592"/>
      <c r="G23" s="267" t="s">
        <v>69</v>
      </c>
      <c r="H23" s="329"/>
      <c r="I23" s="330"/>
      <c r="J23" s="330" t="s">
        <v>62</v>
      </c>
      <c r="K23" s="330"/>
      <c r="L23" s="330"/>
      <c r="M23" s="330" t="s">
        <v>62</v>
      </c>
      <c r="N23" s="330"/>
      <c r="O23" s="330"/>
      <c r="P23" s="330" t="s">
        <v>62</v>
      </c>
      <c r="Q23" s="330"/>
      <c r="R23" s="330"/>
      <c r="S23" s="330" t="s">
        <v>62</v>
      </c>
      <c r="T23" s="75"/>
      <c r="U23" s="259" t="s">
        <v>70</v>
      </c>
      <c r="V23" s="264"/>
    </row>
    <row r="24" spans="1:23" s="45" customFormat="1" ht="138" customHeight="1" x14ac:dyDescent="0.2">
      <c r="A24" s="590"/>
      <c r="B24" s="590"/>
      <c r="C24" s="590"/>
      <c r="D24" s="591"/>
      <c r="E24" s="592"/>
      <c r="F24" s="592"/>
      <c r="G24" s="267" t="s">
        <v>71</v>
      </c>
      <c r="H24" s="329"/>
      <c r="I24" s="330"/>
      <c r="J24" s="330" t="s">
        <v>62</v>
      </c>
      <c r="K24" s="330"/>
      <c r="L24" s="330"/>
      <c r="M24" s="330" t="s">
        <v>62</v>
      </c>
      <c r="N24" s="330"/>
      <c r="O24" s="330"/>
      <c r="P24" s="330" t="s">
        <v>62</v>
      </c>
      <c r="Q24" s="330"/>
      <c r="R24" s="330"/>
      <c r="S24" s="330" t="s">
        <v>62</v>
      </c>
      <c r="T24" s="75"/>
      <c r="U24" s="259" t="s">
        <v>43</v>
      </c>
      <c r="V24" s="264"/>
      <c r="W24" s="366"/>
    </row>
    <row r="25" spans="1:23" s="45" customFormat="1" ht="138" customHeight="1" x14ac:dyDescent="0.2">
      <c r="A25" s="590" t="s">
        <v>72</v>
      </c>
      <c r="B25" s="590" t="s">
        <v>73</v>
      </c>
      <c r="C25" s="593" t="s">
        <v>1055</v>
      </c>
      <c r="D25" s="591" t="s">
        <v>53</v>
      </c>
      <c r="E25" s="592" t="s">
        <v>74</v>
      </c>
      <c r="F25" s="592">
        <v>5</v>
      </c>
      <c r="G25" s="259" t="s">
        <v>75</v>
      </c>
      <c r="H25" s="330"/>
      <c r="I25" s="330" t="s">
        <v>62</v>
      </c>
      <c r="J25" s="330"/>
      <c r="K25" s="330"/>
      <c r="L25" s="330">
        <v>1</v>
      </c>
      <c r="M25" s="330"/>
      <c r="N25" s="330"/>
      <c r="O25" s="330">
        <v>1</v>
      </c>
      <c r="P25" s="330"/>
      <c r="Q25" s="330"/>
      <c r="R25" s="330">
        <v>1</v>
      </c>
      <c r="S25" s="330"/>
      <c r="T25" s="75"/>
      <c r="U25" s="259" t="s">
        <v>43</v>
      </c>
      <c r="V25" s="264"/>
      <c r="W25" s="367"/>
    </row>
    <row r="26" spans="1:23" s="45" customFormat="1" ht="138" customHeight="1" x14ac:dyDescent="0.2">
      <c r="A26" s="590"/>
      <c r="B26" s="590"/>
      <c r="C26" s="593"/>
      <c r="D26" s="591"/>
      <c r="E26" s="592"/>
      <c r="F26" s="592"/>
      <c r="G26" s="259" t="s">
        <v>76</v>
      </c>
      <c r="H26" s="330"/>
      <c r="I26" s="330" t="s">
        <v>62</v>
      </c>
      <c r="J26" s="330"/>
      <c r="K26" s="330"/>
      <c r="L26" s="330">
        <v>1</v>
      </c>
      <c r="M26" s="330"/>
      <c r="N26" s="330"/>
      <c r="O26" s="330">
        <v>1</v>
      </c>
      <c r="P26" s="330"/>
      <c r="Q26" s="330"/>
      <c r="R26" s="330">
        <v>1</v>
      </c>
      <c r="S26" s="330"/>
      <c r="T26" s="75"/>
      <c r="U26" s="259" t="s">
        <v>43</v>
      </c>
      <c r="V26" s="264"/>
      <c r="W26" s="367"/>
    </row>
    <row r="27" spans="1:23" s="45" customFormat="1" ht="138" customHeight="1" x14ac:dyDescent="0.2">
      <c r="A27" s="590"/>
      <c r="B27" s="590"/>
      <c r="C27" s="593"/>
      <c r="D27" s="591"/>
      <c r="E27" s="592"/>
      <c r="F27" s="592"/>
      <c r="G27" s="259" t="s">
        <v>77</v>
      </c>
      <c r="H27" s="330"/>
      <c r="I27" s="330">
        <v>1</v>
      </c>
      <c r="J27" s="330"/>
      <c r="K27" s="330"/>
      <c r="L27" s="330">
        <v>1</v>
      </c>
      <c r="N27" s="330"/>
      <c r="O27" s="330">
        <v>1</v>
      </c>
      <c r="P27" s="330"/>
      <c r="Q27" s="330"/>
      <c r="R27" s="330">
        <v>1</v>
      </c>
      <c r="S27" s="330"/>
      <c r="T27" s="75"/>
      <c r="U27" s="259" t="s">
        <v>56</v>
      </c>
      <c r="V27" s="264"/>
      <c r="W27" s="367"/>
    </row>
    <row r="28" spans="1:23" s="45" customFormat="1" ht="138" customHeight="1" x14ac:dyDescent="0.2">
      <c r="A28" s="590" t="s">
        <v>78</v>
      </c>
      <c r="B28" s="590" t="s">
        <v>79</v>
      </c>
      <c r="C28" s="590" t="s">
        <v>1056</v>
      </c>
      <c r="D28" s="591" t="s">
        <v>53</v>
      </c>
      <c r="E28" s="589" t="s">
        <v>80</v>
      </c>
      <c r="F28" s="592">
        <v>5</v>
      </c>
      <c r="G28" s="267" t="s">
        <v>81</v>
      </c>
      <c r="H28" s="329"/>
      <c r="I28" s="330">
        <v>1</v>
      </c>
      <c r="J28" s="329"/>
      <c r="K28" s="330"/>
      <c r="L28" s="330">
        <v>1</v>
      </c>
      <c r="M28" s="330"/>
      <c r="N28" s="330">
        <v>1</v>
      </c>
      <c r="O28" s="330"/>
      <c r="P28" s="330"/>
      <c r="Q28" s="330">
        <v>1</v>
      </c>
      <c r="R28" s="330"/>
      <c r="S28" s="330">
        <v>1</v>
      </c>
      <c r="T28" s="330"/>
      <c r="U28" s="259" t="s">
        <v>49</v>
      </c>
      <c r="V28" s="264"/>
      <c r="W28" s="368"/>
    </row>
    <row r="29" spans="1:23" s="45" customFormat="1" ht="138" customHeight="1" x14ac:dyDescent="0.2">
      <c r="A29" s="590"/>
      <c r="B29" s="590"/>
      <c r="C29" s="590"/>
      <c r="D29" s="591"/>
      <c r="E29" s="589"/>
      <c r="F29" s="592"/>
      <c r="G29" s="267" t="s">
        <v>82</v>
      </c>
      <c r="H29" s="329"/>
      <c r="I29" s="330">
        <v>1</v>
      </c>
      <c r="J29" s="329"/>
      <c r="K29" s="330"/>
      <c r="L29" s="330">
        <v>1</v>
      </c>
      <c r="M29" s="330"/>
      <c r="N29" s="330">
        <v>1</v>
      </c>
      <c r="O29" s="330"/>
      <c r="P29" s="330"/>
      <c r="Q29" s="330">
        <v>1</v>
      </c>
      <c r="R29" s="330"/>
      <c r="S29" s="330">
        <v>1</v>
      </c>
      <c r="T29" s="330"/>
      <c r="U29" s="259" t="s">
        <v>83</v>
      </c>
      <c r="V29" s="264"/>
      <c r="W29" s="369"/>
    </row>
    <row r="30" spans="1:23" s="45" customFormat="1" ht="138" customHeight="1" x14ac:dyDescent="0.2">
      <c r="A30" s="590"/>
      <c r="B30" s="590"/>
      <c r="C30" s="590"/>
      <c r="D30" s="591"/>
      <c r="E30" s="589"/>
      <c r="F30" s="592"/>
      <c r="G30" s="267" t="s">
        <v>84</v>
      </c>
      <c r="H30" s="329"/>
      <c r="I30" s="330">
        <v>1</v>
      </c>
      <c r="J30" s="329"/>
      <c r="K30" s="330"/>
      <c r="L30" s="330">
        <v>1</v>
      </c>
      <c r="M30" s="330"/>
      <c r="N30" s="330">
        <v>1</v>
      </c>
      <c r="O30" s="330"/>
      <c r="P30" s="330"/>
      <c r="Q30" s="330">
        <v>1</v>
      </c>
      <c r="R30" s="330"/>
      <c r="S30" s="330">
        <v>1</v>
      </c>
      <c r="T30" s="330"/>
      <c r="U30" s="259" t="s">
        <v>64</v>
      </c>
      <c r="V30" s="264"/>
      <c r="W30" s="369"/>
    </row>
    <row r="31" spans="1:23" s="45" customFormat="1" ht="138" customHeight="1" x14ac:dyDescent="0.2">
      <c r="A31" s="590"/>
      <c r="B31" s="590"/>
      <c r="C31" s="590"/>
      <c r="D31" s="591"/>
      <c r="E31" s="589"/>
      <c r="F31" s="592"/>
      <c r="G31" s="267" t="s">
        <v>85</v>
      </c>
      <c r="H31" s="329"/>
      <c r="I31" s="330">
        <v>1</v>
      </c>
      <c r="J31" s="329"/>
      <c r="K31" s="330"/>
      <c r="L31" s="330">
        <v>1</v>
      </c>
      <c r="M31" s="330"/>
      <c r="N31" s="330">
        <v>1</v>
      </c>
      <c r="O31" s="330"/>
      <c r="P31" s="330"/>
      <c r="Q31" s="330">
        <v>1</v>
      </c>
      <c r="R31" s="330"/>
      <c r="S31" s="330">
        <v>1</v>
      </c>
      <c r="T31" s="330"/>
      <c r="U31" s="259" t="s">
        <v>43</v>
      </c>
      <c r="V31" s="264"/>
      <c r="W31" s="369"/>
    </row>
    <row r="32" spans="1:23" s="45" customFormat="1" ht="138" customHeight="1" x14ac:dyDescent="0.2">
      <c r="A32" s="590"/>
      <c r="B32" s="590"/>
      <c r="C32" s="590"/>
      <c r="D32" s="591"/>
      <c r="E32" s="589"/>
      <c r="F32" s="592"/>
      <c r="G32" s="267" t="s">
        <v>86</v>
      </c>
      <c r="H32" s="329"/>
      <c r="I32" s="330">
        <v>1</v>
      </c>
      <c r="J32" s="329"/>
      <c r="K32" s="330"/>
      <c r="L32" s="330">
        <v>1</v>
      </c>
      <c r="M32" s="330"/>
      <c r="N32" s="330">
        <v>1</v>
      </c>
      <c r="O32" s="330"/>
      <c r="P32" s="330"/>
      <c r="Q32" s="330">
        <v>1</v>
      </c>
      <c r="R32" s="330"/>
      <c r="S32" s="330">
        <v>1</v>
      </c>
      <c r="T32" s="330"/>
      <c r="U32" s="259" t="s">
        <v>45</v>
      </c>
      <c r="V32" s="264"/>
      <c r="W32" s="369"/>
    </row>
    <row r="33" spans="1:23" s="45" customFormat="1" ht="138" customHeight="1" x14ac:dyDescent="0.2">
      <c r="A33" s="590"/>
      <c r="B33" s="590"/>
      <c r="C33" s="590"/>
      <c r="D33" s="591"/>
      <c r="E33" s="589"/>
      <c r="F33" s="592"/>
      <c r="G33" s="267" t="s">
        <v>87</v>
      </c>
      <c r="H33" s="329"/>
      <c r="I33" s="330">
        <v>1</v>
      </c>
      <c r="J33" s="329"/>
      <c r="K33" s="330"/>
      <c r="L33" s="330">
        <v>1</v>
      </c>
      <c r="M33" s="330"/>
      <c r="N33" s="330">
        <v>1</v>
      </c>
      <c r="O33" s="330"/>
      <c r="P33" s="330"/>
      <c r="Q33" s="330">
        <v>1</v>
      </c>
      <c r="R33" s="330"/>
      <c r="S33" s="330">
        <v>1</v>
      </c>
      <c r="T33" s="330"/>
      <c r="U33" s="259" t="s">
        <v>45</v>
      </c>
      <c r="V33" s="264"/>
      <c r="W33" s="369"/>
    </row>
    <row r="34" spans="1:23" s="45" customFormat="1" ht="138" customHeight="1" x14ac:dyDescent="0.2">
      <c r="A34" s="590"/>
      <c r="B34" s="590"/>
      <c r="C34" s="590"/>
      <c r="D34" s="591"/>
      <c r="E34" s="589"/>
      <c r="F34" s="592"/>
      <c r="G34" s="267" t="s">
        <v>88</v>
      </c>
      <c r="H34" s="329"/>
      <c r="I34" s="330">
        <v>1</v>
      </c>
      <c r="J34" s="329"/>
      <c r="K34" s="330"/>
      <c r="L34" s="330">
        <v>1</v>
      </c>
      <c r="M34" s="330"/>
      <c r="N34" s="330">
        <v>1</v>
      </c>
      <c r="O34" s="330"/>
      <c r="P34" s="330"/>
      <c r="Q34" s="330">
        <v>1</v>
      </c>
      <c r="R34" s="330"/>
      <c r="S34" s="330">
        <v>1</v>
      </c>
      <c r="T34" s="330"/>
      <c r="U34" s="259" t="s">
        <v>89</v>
      </c>
      <c r="V34" s="264"/>
      <c r="W34" s="369"/>
    </row>
    <row r="35" spans="1:23" s="45" customFormat="1" ht="138" customHeight="1" x14ac:dyDescent="0.2">
      <c r="A35" s="590"/>
      <c r="B35" s="590"/>
      <c r="C35" s="590"/>
      <c r="D35" s="591"/>
      <c r="E35" s="589"/>
      <c r="F35" s="592"/>
      <c r="G35" s="267" t="s">
        <v>90</v>
      </c>
      <c r="H35" s="329"/>
      <c r="I35" s="330">
        <v>1</v>
      </c>
      <c r="J35" s="329"/>
      <c r="K35" s="330"/>
      <c r="L35" s="330">
        <v>1</v>
      </c>
      <c r="M35" s="330"/>
      <c r="N35" s="330">
        <v>1</v>
      </c>
      <c r="O35" s="330"/>
      <c r="P35" s="330"/>
      <c r="Q35" s="330">
        <v>1</v>
      </c>
      <c r="R35" s="330"/>
      <c r="S35" s="330">
        <v>1</v>
      </c>
      <c r="T35" s="330"/>
      <c r="U35" s="259" t="s">
        <v>43</v>
      </c>
      <c r="V35" s="264"/>
      <c r="W35" s="369"/>
    </row>
    <row r="36" spans="1:23" s="45" customFormat="1" ht="138" customHeight="1" x14ac:dyDescent="0.2">
      <c r="A36" s="590" t="s">
        <v>91</v>
      </c>
      <c r="B36" s="590" t="s">
        <v>92</v>
      </c>
      <c r="C36" s="590" t="s">
        <v>93</v>
      </c>
      <c r="D36" s="591" t="s">
        <v>53</v>
      </c>
      <c r="E36" s="589" t="s">
        <v>94</v>
      </c>
      <c r="F36" s="589">
        <v>2</v>
      </c>
      <c r="G36" s="259" t="s">
        <v>95</v>
      </c>
      <c r="H36" s="75"/>
      <c r="I36" s="75"/>
      <c r="J36" s="75"/>
      <c r="K36" s="75"/>
      <c r="L36" s="75">
        <v>1</v>
      </c>
      <c r="M36" s="75"/>
      <c r="N36" s="75"/>
      <c r="O36" s="75"/>
      <c r="P36" s="75"/>
      <c r="Q36" s="75"/>
      <c r="R36" s="75"/>
      <c r="S36" s="75">
        <v>1</v>
      </c>
      <c r="T36" s="75"/>
      <c r="U36" s="259" t="s">
        <v>64</v>
      </c>
      <c r="V36" s="331"/>
      <c r="W36" s="370"/>
    </row>
    <row r="37" spans="1:23" s="45" customFormat="1" ht="138" customHeight="1" x14ac:dyDescent="0.2">
      <c r="A37" s="590"/>
      <c r="B37" s="590"/>
      <c r="C37" s="590"/>
      <c r="D37" s="591"/>
      <c r="E37" s="589"/>
      <c r="F37" s="589"/>
      <c r="G37" s="259" t="s">
        <v>96</v>
      </c>
      <c r="H37" s="75"/>
      <c r="I37" s="75"/>
      <c r="J37" s="75"/>
      <c r="K37" s="75"/>
      <c r="L37" s="75">
        <v>1</v>
      </c>
      <c r="M37" s="75"/>
      <c r="N37" s="75"/>
      <c r="O37" s="75"/>
      <c r="P37" s="75"/>
      <c r="Q37" s="75"/>
      <c r="R37" s="75"/>
      <c r="S37" s="75">
        <v>1</v>
      </c>
      <c r="T37" s="75"/>
      <c r="U37" s="259" t="s">
        <v>43</v>
      </c>
      <c r="V37" s="331"/>
      <c r="W37" s="370"/>
    </row>
    <row r="38" spans="1:23" s="45" customFormat="1" ht="138" customHeight="1" x14ac:dyDescent="0.2">
      <c r="A38" s="590"/>
      <c r="B38" s="590"/>
      <c r="C38" s="590"/>
      <c r="D38" s="591"/>
      <c r="E38" s="589"/>
      <c r="F38" s="589"/>
      <c r="G38" s="259" t="s">
        <v>97</v>
      </c>
      <c r="H38" s="75"/>
      <c r="I38" s="75"/>
      <c r="J38" s="75"/>
      <c r="K38" s="75"/>
      <c r="L38" s="75">
        <v>1</v>
      </c>
      <c r="M38" s="75"/>
      <c r="N38" s="75"/>
      <c r="O38" s="75"/>
      <c r="P38" s="75"/>
      <c r="Q38" s="75"/>
      <c r="R38" s="75"/>
      <c r="S38" s="75">
        <v>1</v>
      </c>
      <c r="T38" s="75"/>
      <c r="U38" s="259" t="s">
        <v>43</v>
      </c>
      <c r="V38" s="331"/>
      <c r="W38" s="370"/>
    </row>
    <row r="39" spans="1:23" s="45" customFormat="1" ht="138" customHeight="1" x14ac:dyDescent="0.2">
      <c r="A39" s="590"/>
      <c r="B39" s="590"/>
      <c r="C39" s="590"/>
      <c r="D39" s="591"/>
      <c r="E39" s="589"/>
      <c r="F39" s="589"/>
      <c r="G39" s="259" t="s">
        <v>98</v>
      </c>
      <c r="H39" s="75"/>
      <c r="I39" s="75"/>
      <c r="J39" s="75"/>
      <c r="K39" s="75"/>
      <c r="L39" s="75">
        <v>1</v>
      </c>
      <c r="M39" s="75"/>
      <c r="N39" s="75"/>
      <c r="O39" s="75"/>
      <c r="P39" s="75"/>
      <c r="Q39" s="75"/>
      <c r="R39" s="75"/>
      <c r="S39" s="75">
        <v>1</v>
      </c>
      <c r="T39" s="75"/>
      <c r="U39" s="259" t="s">
        <v>43</v>
      </c>
      <c r="V39" s="331"/>
      <c r="W39" s="370"/>
    </row>
    <row r="40" spans="1:23" s="45" customFormat="1" ht="138" customHeight="1" x14ac:dyDescent="0.2">
      <c r="A40" s="590"/>
      <c r="B40" s="590"/>
      <c r="C40" s="590"/>
      <c r="D40" s="591"/>
      <c r="E40" s="589"/>
      <c r="F40" s="589"/>
      <c r="G40" s="259" t="s">
        <v>99</v>
      </c>
      <c r="H40" s="75"/>
      <c r="I40" s="75"/>
      <c r="J40" s="75"/>
      <c r="K40" s="75"/>
      <c r="L40" s="75">
        <v>1</v>
      </c>
      <c r="M40" s="75"/>
      <c r="N40" s="75"/>
      <c r="O40" s="75"/>
      <c r="P40" s="75"/>
      <c r="Q40" s="75"/>
      <c r="R40" s="75"/>
      <c r="S40" s="75">
        <v>1</v>
      </c>
      <c r="T40" s="75"/>
      <c r="U40" s="259" t="s">
        <v>43</v>
      </c>
      <c r="V40" s="331"/>
      <c r="W40" s="370"/>
    </row>
    <row r="41" spans="1:23" s="45" customFormat="1" ht="138" customHeight="1" x14ac:dyDescent="0.2">
      <c r="A41" s="590" t="s">
        <v>100</v>
      </c>
      <c r="B41" s="590" t="s">
        <v>101</v>
      </c>
      <c r="C41" s="590" t="s">
        <v>102</v>
      </c>
      <c r="D41" s="591" t="s">
        <v>53</v>
      </c>
      <c r="E41" s="589" t="s">
        <v>103</v>
      </c>
      <c r="F41" s="592">
        <v>4</v>
      </c>
      <c r="G41" s="267" t="s">
        <v>104</v>
      </c>
      <c r="H41" s="75"/>
      <c r="I41" s="260">
        <v>1</v>
      </c>
      <c r="J41" s="260"/>
      <c r="K41" s="75">
        <v>1</v>
      </c>
      <c r="L41" s="75"/>
      <c r="M41" s="75"/>
      <c r="N41" s="75">
        <v>1</v>
      </c>
      <c r="O41" s="75"/>
      <c r="P41" s="75"/>
      <c r="Q41" s="75">
        <v>1</v>
      </c>
      <c r="R41" s="75"/>
      <c r="S41" s="75"/>
      <c r="T41" s="75"/>
      <c r="U41" s="259" t="s">
        <v>43</v>
      </c>
      <c r="V41" s="264"/>
      <c r="W41" s="371"/>
    </row>
    <row r="42" spans="1:23" s="45" customFormat="1" ht="138" customHeight="1" x14ac:dyDescent="0.2">
      <c r="A42" s="590"/>
      <c r="B42" s="590"/>
      <c r="C42" s="590"/>
      <c r="D42" s="591"/>
      <c r="E42" s="589"/>
      <c r="F42" s="592"/>
      <c r="G42" s="267" t="s">
        <v>105</v>
      </c>
      <c r="H42" s="75"/>
      <c r="I42" s="260">
        <v>1</v>
      </c>
      <c r="J42" s="260"/>
      <c r="K42" s="75">
        <v>1</v>
      </c>
      <c r="L42" s="75"/>
      <c r="M42" s="75"/>
      <c r="N42" s="75">
        <v>1</v>
      </c>
      <c r="O42" s="75"/>
      <c r="P42" s="75"/>
      <c r="Q42" s="75">
        <v>1</v>
      </c>
      <c r="R42" s="75"/>
      <c r="S42" s="75"/>
      <c r="T42" s="75"/>
      <c r="U42" s="259" t="s">
        <v>49</v>
      </c>
      <c r="V42" s="264"/>
      <c r="W42" s="371"/>
    </row>
    <row r="43" spans="1:23" s="45" customFormat="1" ht="138" customHeight="1" x14ac:dyDescent="0.2">
      <c r="A43" s="590" t="s">
        <v>106</v>
      </c>
      <c r="B43" s="590" t="s">
        <v>107</v>
      </c>
      <c r="C43" s="590" t="s">
        <v>108</v>
      </c>
      <c r="D43" s="591" t="s">
        <v>53</v>
      </c>
      <c r="E43" s="592" t="s">
        <v>109</v>
      </c>
      <c r="F43" s="592">
        <v>2</v>
      </c>
      <c r="G43" s="267" t="s">
        <v>110</v>
      </c>
      <c r="H43" s="75"/>
      <c r="I43" s="292"/>
      <c r="J43" s="292"/>
      <c r="K43" s="75"/>
      <c r="L43" s="75"/>
      <c r="M43" s="75">
        <v>1</v>
      </c>
      <c r="N43" s="75"/>
      <c r="O43" s="75"/>
      <c r="P43" s="75"/>
      <c r="Q43" s="75">
        <v>1</v>
      </c>
      <c r="R43" s="75"/>
      <c r="S43" s="75"/>
      <c r="T43" s="75"/>
      <c r="U43" s="259" t="s">
        <v>43</v>
      </c>
      <c r="V43" s="264"/>
      <c r="W43" s="371"/>
    </row>
    <row r="44" spans="1:23" s="45" customFormat="1" ht="138" customHeight="1" x14ac:dyDescent="0.2">
      <c r="A44" s="590"/>
      <c r="B44" s="590"/>
      <c r="C44" s="590"/>
      <c r="D44" s="591"/>
      <c r="E44" s="592"/>
      <c r="F44" s="592"/>
      <c r="G44" s="267" t="s">
        <v>111</v>
      </c>
      <c r="H44" s="75"/>
      <c r="I44" s="292"/>
      <c r="J44" s="292"/>
      <c r="K44" s="75"/>
      <c r="L44" s="75"/>
      <c r="M44" s="75">
        <v>1</v>
      </c>
      <c r="N44" s="75"/>
      <c r="O44" s="75"/>
      <c r="P44" s="75"/>
      <c r="Q44" s="75">
        <v>1</v>
      </c>
      <c r="R44" s="75"/>
      <c r="S44" s="75"/>
      <c r="T44" s="75"/>
      <c r="U44" s="259" t="s">
        <v>43</v>
      </c>
      <c r="V44" s="264"/>
      <c r="W44" s="371"/>
    </row>
    <row r="45" spans="1:23" s="45" customFormat="1" ht="138" customHeight="1" x14ac:dyDescent="0.2">
      <c r="A45" s="590"/>
      <c r="B45" s="590"/>
      <c r="C45" s="590"/>
      <c r="D45" s="591"/>
      <c r="E45" s="592"/>
      <c r="F45" s="592"/>
      <c r="G45" s="267" t="s">
        <v>112</v>
      </c>
      <c r="H45" s="75"/>
      <c r="I45" s="292"/>
      <c r="J45" s="292"/>
      <c r="K45" s="75"/>
      <c r="L45" s="75"/>
      <c r="M45" s="75">
        <v>1</v>
      </c>
      <c r="N45" s="75"/>
      <c r="O45" s="75"/>
      <c r="P45" s="75"/>
      <c r="Q45" s="75">
        <v>1</v>
      </c>
      <c r="R45" s="75"/>
      <c r="S45" s="75"/>
      <c r="T45" s="75"/>
      <c r="U45" s="259" t="s">
        <v>64</v>
      </c>
      <c r="V45" s="264"/>
      <c r="W45" s="371"/>
    </row>
    <row r="46" spans="1:23" s="45" customFormat="1" ht="138" customHeight="1" x14ac:dyDescent="0.2">
      <c r="A46" s="590"/>
      <c r="B46" s="590"/>
      <c r="C46" s="590"/>
      <c r="D46" s="591"/>
      <c r="E46" s="592"/>
      <c r="F46" s="592"/>
      <c r="G46" s="267" t="s">
        <v>113</v>
      </c>
      <c r="H46" s="75"/>
      <c r="I46" s="292"/>
      <c r="J46" s="292"/>
      <c r="K46" s="75"/>
      <c r="L46" s="75"/>
      <c r="M46" s="75">
        <v>1</v>
      </c>
      <c r="N46" s="75"/>
      <c r="O46" s="75"/>
      <c r="P46" s="75"/>
      <c r="Q46" s="75">
        <v>1</v>
      </c>
      <c r="R46" s="75"/>
      <c r="S46" s="75"/>
      <c r="T46" s="75"/>
      <c r="U46" s="259" t="s">
        <v>43</v>
      </c>
      <c r="V46" s="264"/>
      <c r="W46" s="371"/>
    </row>
    <row r="47" spans="1:23" s="45" customFormat="1" ht="138" customHeight="1" x14ac:dyDescent="0.2">
      <c r="A47" s="590"/>
      <c r="B47" s="590"/>
      <c r="C47" s="590"/>
      <c r="D47" s="591"/>
      <c r="E47" s="592"/>
      <c r="F47" s="592"/>
      <c r="G47" s="267" t="s">
        <v>114</v>
      </c>
      <c r="H47" s="75"/>
      <c r="I47" s="292"/>
      <c r="J47" s="292"/>
      <c r="K47" s="75"/>
      <c r="L47" s="75"/>
      <c r="M47" s="75">
        <v>1</v>
      </c>
      <c r="N47" s="75"/>
      <c r="O47" s="75"/>
      <c r="P47" s="75"/>
      <c r="Q47" s="75">
        <v>1</v>
      </c>
      <c r="R47" s="75"/>
      <c r="S47" s="75"/>
      <c r="T47" s="75"/>
      <c r="U47" s="259" t="s">
        <v>43</v>
      </c>
      <c r="V47" s="264"/>
      <c r="W47" s="371"/>
    </row>
    <row r="48" spans="1:23" s="45" customFormat="1" ht="138" customHeight="1" x14ac:dyDescent="0.2">
      <c r="A48" s="590" t="s">
        <v>115</v>
      </c>
      <c r="B48" s="590" t="s">
        <v>116</v>
      </c>
      <c r="C48" s="590" t="s">
        <v>117</v>
      </c>
      <c r="D48" s="591" t="s">
        <v>53</v>
      </c>
      <c r="E48" s="592" t="s">
        <v>109</v>
      </c>
      <c r="F48" s="592">
        <v>2</v>
      </c>
      <c r="G48" s="267" t="s">
        <v>118</v>
      </c>
      <c r="H48" s="75"/>
      <c r="I48" s="292"/>
      <c r="J48" s="260"/>
      <c r="K48" s="75"/>
      <c r="L48" s="75">
        <v>1</v>
      </c>
      <c r="M48" s="75"/>
      <c r="N48" s="75"/>
      <c r="O48" s="75"/>
      <c r="P48" s="75"/>
      <c r="Q48" s="75"/>
      <c r="R48" s="75">
        <v>1</v>
      </c>
      <c r="S48" s="75"/>
      <c r="T48" s="75"/>
      <c r="U48" s="259" t="s">
        <v>49</v>
      </c>
      <c r="V48" s="264"/>
      <c r="W48" s="370"/>
    </row>
    <row r="49" spans="1:23" s="45" customFormat="1" ht="138" customHeight="1" x14ac:dyDescent="0.2">
      <c r="A49" s="590"/>
      <c r="B49" s="590"/>
      <c r="C49" s="590"/>
      <c r="D49" s="591"/>
      <c r="E49" s="592"/>
      <c r="F49" s="592"/>
      <c r="G49" s="267" t="s">
        <v>119</v>
      </c>
      <c r="H49" s="75"/>
      <c r="I49" s="292"/>
      <c r="J49" s="260"/>
      <c r="K49" s="75"/>
      <c r="L49" s="75">
        <v>1</v>
      </c>
      <c r="M49" s="75"/>
      <c r="N49" s="75"/>
      <c r="O49" s="75"/>
      <c r="P49" s="75"/>
      <c r="Q49" s="75"/>
      <c r="R49" s="75">
        <v>1</v>
      </c>
      <c r="S49" s="75"/>
      <c r="T49" s="75"/>
      <c r="U49" s="259" t="s">
        <v>43</v>
      </c>
      <c r="V49" s="264"/>
      <c r="W49" s="370"/>
    </row>
    <row r="50" spans="1:23" s="45" customFormat="1" ht="138" customHeight="1" x14ac:dyDescent="0.2">
      <c r="A50" s="590"/>
      <c r="B50" s="590"/>
      <c r="C50" s="590"/>
      <c r="D50" s="591"/>
      <c r="E50" s="592"/>
      <c r="F50" s="592"/>
      <c r="G50" s="267" t="s">
        <v>120</v>
      </c>
      <c r="H50" s="75"/>
      <c r="I50" s="292"/>
      <c r="J50" s="260"/>
      <c r="K50" s="75"/>
      <c r="L50" s="75">
        <v>1</v>
      </c>
      <c r="M50" s="75"/>
      <c r="N50" s="75"/>
      <c r="O50" s="75"/>
      <c r="P50" s="75"/>
      <c r="Q50" s="75"/>
      <c r="R50" s="75">
        <v>1</v>
      </c>
      <c r="S50" s="75"/>
      <c r="T50" s="75"/>
      <c r="U50" s="259" t="s">
        <v>49</v>
      </c>
      <c r="V50" s="264"/>
      <c r="W50" s="370"/>
    </row>
    <row r="51" spans="1:23" s="45" customFormat="1" ht="138" customHeight="1" x14ac:dyDescent="0.2">
      <c r="A51" s="590"/>
      <c r="B51" s="590"/>
      <c r="C51" s="590"/>
      <c r="D51" s="591"/>
      <c r="E51" s="592"/>
      <c r="F51" s="592"/>
      <c r="G51" s="267" t="s">
        <v>121</v>
      </c>
      <c r="H51" s="75"/>
      <c r="I51" s="292"/>
      <c r="J51" s="260"/>
      <c r="K51" s="75"/>
      <c r="L51" s="75">
        <v>1</v>
      </c>
      <c r="M51" s="75"/>
      <c r="N51" s="75"/>
      <c r="O51" s="75"/>
      <c r="P51" s="75"/>
      <c r="Q51" s="75"/>
      <c r="R51" s="75">
        <v>1</v>
      </c>
      <c r="S51" s="75"/>
      <c r="T51" s="75"/>
      <c r="U51" s="259" t="s">
        <v>43</v>
      </c>
      <c r="V51" s="264"/>
      <c r="W51" s="370"/>
    </row>
    <row r="52" spans="1:23" s="45" customFormat="1" ht="138" customHeight="1" x14ac:dyDescent="0.2">
      <c r="A52" s="590" t="s">
        <v>122</v>
      </c>
      <c r="B52" s="590" t="s">
        <v>123</v>
      </c>
      <c r="C52" s="590" t="s">
        <v>124</v>
      </c>
      <c r="D52" s="591" t="s">
        <v>53</v>
      </c>
      <c r="E52" s="589" t="s">
        <v>24</v>
      </c>
      <c r="F52" s="588">
        <v>1</v>
      </c>
      <c r="G52" s="267" t="s">
        <v>125</v>
      </c>
      <c r="H52" s="75"/>
      <c r="I52" s="292"/>
      <c r="J52" s="292"/>
      <c r="K52" s="75"/>
      <c r="L52" s="75"/>
      <c r="M52" s="75">
        <v>1</v>
      </c>
      <c r="N52" s="75"/>
      <c r="O52" s="75"/>
      <c r="P52" s="75"/>
      <c r="Q52" s="75"/>
      <c r="R52" s="75"/>
      <c r="S52" s="75">
        <v>1</v>
      </c>
      <c r="T52" s="75"/>
      <c r="U52" s="259" t="s">
        <v>64</v>
      </c>
      <c r="V52" s="264"/>
      <c r="W52" s="370"/>
    </row>
    <row r="53" spans="1:23" s="45" customFormat="1" ht="138" customHeight="1" x14ac:dyDescent="0.2">
      <c r="A53" s="590"/>
      <c r="B53" s="590"/>
      <c r="C53" s="590"/>
      <c r="D53" s="591"/>
      <c r="E53" s="589"/>
      <c r="F53" s="589"/>
      <c r="G53" s="267" t="s">
        <v>126</v>
      </c>
      <c r="H53" s="75"/>
      <c r="I53" s="292"/>
      <c r="J53" s="292"/>
      <c r="K53" s="75"/>
      <c r="L53" s="75"/>
      <c r="M53" s="75">
        <v>1</v>
      </c>
      <c r="N53" s="75"/>
      <c r="O53" s="75"/>
      <c r="P53" s="75"/>
      <c r="Q53" s="75"/>
      <c r="R53" s="75"/>
      <c r="S53" s="75">
        <v>1</v>
      </c>
      <c r="T53" s="75"/>
      <c r="U53" s="259" t="s">
        <v>43</v>
      </c>
      <c r="V53" s="264"/>
      <c r="W53" s="370"/>
    </row>
    <row r="54" spans="1:23" s="45" customFormat="1" ht="138" customHeight="1" x14ac:dyDescent="0.2">
      <c r="A54" s="66" t="s">
        <v>127</v>
      </c>
      <c r="B54" s="279" t="s">
        <v>128</v>
      </c>
      <c r="C54" s="279" t="s">
        <v>129</v>
      </c>
      <c r="D54" s="282" t="s">
        <v>53</v>
      </c>
      <c r="E54" s="282" t="s">
        <v>130</v>
      </c>
      <c r="F54" s="290">
        <v>1</v>
      </c>
      <c r="G54" s="66" t="s">
        <v>131</v>
      </c>
      <c r="H54" s="67"/>
      <c r="I54" s="67"/>
      <c r="J54" s="67"/>
      <c r="K54" s="334">
        <v>0.5</v>
      </c>
      <c r="L54" s="334">
        <v>0.5</v>
      </c>
      <c r="M54" s="67"/>
      <c r="N54" s="67"/>
      <c r="O54" s="67"/>
      <c r="P54" s="67"/>
      <c r="Q54" s="67"/>
      <c r="R54" s="67"/>
      <c r="S54" s="290"/>
      <c r="T54" s="69"/>
      <c r="U54" s="259" t="s">
        <v>43</v>
      </c>
      <c r="V54" s="101"/>
    </row>
    <row r="55" spans="1:23" s="45" customFormat="1" ht="12.75" customHeight="1" x14ac:dyDescent="0.2">
      <c r="A55" s="600"/>
      <c r="B55" s="600"/>
      <c r="C55" s="600"/>
      <c r="D55" s="600"/>
      <c r="E55" s="600"/>
      <c r="F55" s="600"/>
      <c r="G55" s="600"/>
      <c r="H55" s="600"/>
      <c r="I55" s="600"/>
      <c r="J55" s="600"/>
      <c r="K55" s="600"/>
      <c r="L55" s="600"/>
      <c r="M55" s="600"/>
      <c r="N55" s="600"/>
      <c r="O55" s="600"/>
      <c r="P55" s="600"/>
      <c r="Q55" s="600"/>
      <c r="R55" s="600"/>
      <c r="S55" s="600"/>
      <c r="T55" s="360"/>
      <c r="U55" s="359"/>
      <c r="V55" s="358"/>
      <c r="W55" s="87"/>
    </row>
    <row r="56" spans="1:23" s="45" customFormat="1" ht="41.25" customHeight="1" x14ac:dyDescent="0.2">
      <c r="A56" s="87"/>
      <c r="B56" s="353"/>
      <c r="D56" s="87"/>
      <c r="E56" s="87"/>
      <c r="F56" s="354"/>
      <c r="G56" s="87"/>
      <c r="H56" s="87"/>
      <c r="I56" s="87"/>
      <c r="J56" s="87"/>
      <c r="K56" s="87"/>
      <c r="L56" s="87"/>
      <c r="M56" s="87"/>
      <c r="N56" s="87"/>
      <c r="O56" s="87"/>
      <c r="P56" s="87"/>
      <c r="Q56" s="87"/>
      <c r="R56" s="87"/>
      <c r="S56" s="87"/>
      <c r="T56" s="357"/>
      <c r="U56" s="354"/>
      <c r="V56" s="87"/>
      <c r="W56" s="87"/>
    </row>
    <row r="57" spans="1:23" s="45" customFormat="1" ht="41.25" customHeight="1" x14ac:dyDescent="0.2">
      <c r="A57" s="87"/>
      <c r="B57" s="601"/>
      <c r="C57" s="601"/>
      <c r="D57" s="354"/>
      <c r="E57" s="353"/>
      <c r="F57" s="87"/>
      <c r="G57" s="87"/>
      <c r="H57" s="601"/>
      <c r="I57" s="601"/>
      <c r="J57" s="601"/>
      <c r="K57" s="601"/>
      <c r="L57" s="601"/>
      <c r="M57" s="601"/>
      <c r="N57" s="87"/>
      <c r="O57" s="87"/>
      <c r="P57" s="87"/>
      <c r="Q57" s="87"/>
      <c r="R57" s="601"/>
      <c r="S57" s="601"/>
      <c r="T57" s="601"/>
      <c r="U57" s="354"/>
      <c r="V57" s="87"/>
      <c r="W57" s="87"/>
    </row>
    <row r="58" spans="1:23" s="45" customFormat="1" ht="29.25" customHeight="1" x14ac:dyDescent="0.2">
      <c r="A58" s="87"/>
      <c r="B58" s="606" t="s">
        <v>132</v>
      </c>
      <c r="C58" s="606"/>
      <c r="D58" s="356"/>
      <c r="E58" s="353"/>
      <c r="F58" s="87"/>
      <c r="G58" s="87"/>
      <c r="H58" s="606" t="s">
        <v>133</v>
      </c>
      <c r="I58" s="606"/>
      <c r="J58" s="606"/>
      <c r="K58" s="606"/>
      <c r="L58" s="606"/>
      <c r="M58" s="606"/>
      <c r="N58" s="87"/>
      <c r="O58" s="355"/>
      <c r="P58" s="87"/>
      <c r="Q58" s="355"/>
      <c r="R58" s="606" t="s">
        <v>134</v>
      </c>
      <c r="S58" s="606"/>
      <c r="T58" s="606"/>
      <c r="U58" s="354"/>
      <c r="V58" s="87"/>
      <c r="W58" s="87"/>
    </row>
    <row r="59" spans="1:23" s="386" customFormat="1" ht="29.25" customHeight="1" x14ac:dyDescent="0.25">
      <c r="A59" s="383"/>
      <c r="B59" s="598" t="s">
        <v>135</v>
      </c>
      <c r="C59" s="598"/>
      <c r="D59" s="384"/>
      <c r="E59" s="385"/>
      <c r="F59" s="383"/>
      <c r="G59" s="383"/>
      <c r="H59" s="599" t="s">
        <v>136</v>
      </c>
      <c r="I59" s="599"/>
      <c r="J59" s="599"/>
      <c r="K59" s="599"/>
      <c r="L59" s="599"/>
      <c r="M59" s="599"/>
      <c r="N59" s="383"/>
      <c r="O59" s="383"/>
      <c r="P59" s="383"/>
      <c r="Q59" s="383"/>
      <c r="R59" s="598" t="s">
        <v>137</v>
      </c>
      <c r="S59" s="598"/>
      <c r="T59" s="598"/>
      <c r="U59" s="384"/>
      <c r="V59" s="383"/>
      <c r="W59" s="383"/>
    </row>
    <row r="60" spans="1:23" s="45" customFormat="1" ht="84.6" customHeight="1" x14ac:dyDescent="0.2">
      <c r="A60" s="87"/>
      <c r="B60" s="353"/>
      <c r="C60" s="87"/>
      <c r="D60" s="87"/>
      <c r="E60" s="87"/>
      <c r="F60" s="353"/>
      <c r="G60" s="87"/>
      <c r="H60" s="87"/>
      <c r="I60" s="87"/>
      <c r="J60" s="87"/>
      <c r="K60" s="87"/>
      <c r="L60" s="87"/>
      <c r="M60" s="87"/>
      <c r="N60" s="87"/>
      <c r="O60" s="87"/>
      <c r="P60" s="87"/>
      <c r="Q60" s="87"/>
      <c r="R60" s="87"/>
      <c r="S60" s="87"/>
      <c r="T60" s="87"/>
      <c r="U60" s="354"/>
      <c r="V60" s="87"/>
      <c r="W60" s="87"/>
    </row>
    <row r="61" spans="1:23" s="45" customFormat="1" ht="84.6" customHeight="1" x14ac:dyDescent="0.2">
      <c r="A61" s="87"/>
      <c r="B61" s="353"/>
      <c r="C61" s="87"/>
      <c r="D61" s="87"/>
      <c r="E61" s="87"/>
      <c r="F61" s="354"/>
      <c r="G61" s="87"/>
      <c r="H61" s="87"/>
      <c r="I61" s="87"/>
      <c r="J61" s="87"/>
      <c r="K61" s="87"/>
      <c r="L61" s="87"/>
      <c r="M61" s="87"/>
      <c r="N61" s="87"/>
      <c r="O61" s="87"/>
      <c r="P61" s="87"/>
      <c r="Q61" s="87"/>
      <c r="R61" s="87"/>
      <c r="S61" s="87"/>
      <c r="T61" s="357"/>
      <c r="U61" s="354"/>
      <c r="V61" s="87"/>
      <c r="W61" s="87"/>
    </row>
  </sheetData>
  <mergeCells count="88">
    <mergeCell ref="A10:A11"/>
    <mergeCell ref="B10:B11"/>
    <mergeCell ref="C10:C11"/>
    <mergeCell ref="A12:A15"/>
    <mergeCell ref="B12:B15"/>
    <mergeCell ref="C12:C15"/>
    <mergeCell ref="B58:C58"/>
    <mergeCell ref="H58:M58"/>
    <mergeCell ref="R58:T58"/>
    <mergeCell ref="E10:F10"/>
    <mergeCell ref="G10:G11"/>
    <mergeCell ref="H10:J10"/>
    <mergeCell ref="K10:M10"/>
    <mergeCell ref="N10:P10"/>
    <mergeCell ref="E12:E15"/>
    <mergeCell ref="H57:M57"/>
    <mergeCell ref="R57:T57"/>
    <mergeCell ref="F16:F17"/>
    <mergeCell ref="C16:C17"/>
    <mergeCell ref="D16:D17"/>
    <mergeCell ref="E16:E17"/>
    <mergeCell ref="F18:F24"/>
    <mergeCell ref="B8:V8"/>
    <mergeCell ref="Q10:S10"/>
    <mergeCell ref="T10:T11"/>
    <mergeCell ref="U10:U11"/>
    <mergeCell ref="V10:V11"/>
    <mergeCell ref="A3:V3"/>
    <mergeCell ref="A4:V4"/>
    <mergeCell ref="B6:V6"/>
    <mergeCell ref="B7:V7"/>
    <mergeCell ref="B59:C59"/>
    <mergeCell ref="H59:M59"/>
    <mergeCell ref="R59:T59"/>
    <mergeCell ref="A55:S55"/>
    <mergeCell ref="B57:C57"/>
    <mergeCell ref="D18:D24"/>
    <mergeCell ref="E18:E24"/>
    <mergeCell ref="F12:F15"/>
    <mergeCell ref="D10:D11"/>
    <mergeCell ref="D12:D15"/>
    <mergeCell ref="A16:A17"/>
    <mergeCell ref="B16:B17"/>
    <mergeCell ref="F25:F27"/>
    <mergeCell ref="A18:A24"/>
    <mergeCell ref="B18:B24"/>
    <mergeCell ref="C18:C24"/>
    <mergeCell ref="F36:F40"/>
    <mergeCell ref="A28:A35"/>
    <mergeCell ref="B28:B35"/>
    <mergeCell ref="C28:C35"/>
    <mergeCell ref="D28:D35"/>
    <mergeCell ref="E28:E35"/>
    <mergeCell ref="A36:A40"/>
    <mergeCell ref="A25:A27"/>
    <mergeCell ref="B25:B27"/>
    <mergeCell ref="C25:C27"/>
    <mergeCell ref="D25:D27"/>
    <mergeCell ref="E25:E27"/>
    <mergeCell ref="F28:F35"/>
    <mergeCell ref="B36:B40"/>
    <mergeCell ref="C36:C40"/>
    <mergeCell ref="D36:D40"/>
    <mergeCell ref="E36:E40"/>
    <mergeCell ref="F41:F42"/>
    <mergeCell ref="A43:A47"/>
    <mergeCell ref="B43:B47"/>
    <mergeCell ref="C43:C47"/>
    <mergeCell ref="D43:D47"/>
    <mergeCell ref="E43:E47"/>
    <mergeCell ref="F43:F47"/>
    <mergeCell ref="A41:A42"/>
    <mergeCell ref="B41:B42"/>
    <mergeCell ref="C41:C42"/>
    <mergeCell ref="D41:D42"/>
    <mergeCell ref="E41:E42"/>
    <mergeCell ref="F52:F53"/>
    <mergeCell ref="A48:A51"/>
    <mergeCell ref="B48:B51"/>
    <mergeCell ref="C48:C51"/>
    <mergeCell ref="A52:A53"/>
    <mergeCell ref="B52:B53"/>
    <mergeCell ref="C52:C53"/>
    <mergeCell ref="D52:D53"/>
    <mergeCell ref="E52:E53"/>
    <mergeCell ref="D48:D51"/>
    <mergeCell ref="E48:E51"/>
    <mergeCell ref="F48:F51"/>
  </mergeCells>
  <pageMargins left="0" right="0" top="0" bottom="0.74803149606299213" header="0.31496062992125984" footer="0.31496062992125984"/>
  <pageSetup paperSize="14" scale="35" fitToHeight="0" orientation="landscape" r:id="rId1"/>
  <headerFoot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BCBF-14D3-4D83-B1A1-C51A1B6D149D}">
  <sheetPr codeName="Sheet5"/>
  <dimension ref="A10:W58"/>
  <sheetViews>
    <sheetView showGridLines="0" topLeftCell="A46" zoomScale="50" zoomScaleNormal="50" workbookViewId="0">
      <selection activeCell="H48" sqref="H48"/>
    </sheetView>
  </sheetViews>
  <sheetFormatPr defaultColWidth="11.42578125" defaultRowHeight="15" x14ac:dyDescent="0.2"/>
  <cols>
    <col min="1" max="1" width="30.42578125" style="53" customWidth="1"/>
    <col min="2" max="2" width="29.7109375" style="45" customWidth="1"/>
    <col min="3" max="3" width="18.42578125" style="45" customWidth="1"/>
    <col min="4" max="4" width="22.85546875" style="53" customWidth="1"/>
    <col min="5" max="5" width="15.140625" style="53" customWidth="1"/>
    <col min="6" max="6" width="16.42578125" style="45" bestFit="1" customWidth="1"/>
    <col min="7" max="7" width="16.7109375" style="45" customWidth="1"/>
    <col min="8" max="8" width="48.140625" style="53" customWidth="1"/>
    <col min="9" max="9" width="13.28515625" style="45" customWidth="1"/>
    <col min="10" max="10" width="14.42578125" style="45" customWidth="1"/>
    <col min="11" max="11" width="11.7109375" style="45" customWidth="1"/>
    <col min="12" max="12" width="11.85546875" style="45" customWidth="1"/>
    <col min="13" max="13" width="14.42578125" style="45" customWidth="1"/>
    <col min="14" max="14" width="11.28515625" style="45" customWidth="1"/>
    <col min="15" max="15" width="13" style="45" customWidth="1"/>
    <col min="16" max="16" width="12.85546875" style="45" customWidth="1"/>
    <col min="17" max="17" width="18.5703125" style="45" customWidth="1"/>
    <col min="18" max="18" width="13.42578125" style="45" customWidth="1"/>
    <col min="19" max="20" width="17" style="45" customWidth="1"/>
    <col min="21" max="21" width="22.7109375" style="45" customWidth="1"/>
    <col min="22" max="22" width="51.140625" style="45" customWidth="1"/>
    <col min="23" max="23" width="19" style="45" customWidth="1"/>
    <col min="24" max="16384" width="11.42578125" style="45"/>
  </cols>
  <sheetData>
    <row r="10" spans="1:23" ht="19.5" x14ac:dyDescent="0.25">
      <c r="A10" s="633" t="s">
        <v>2</v>
      </c>
      <c r="B10" s="633"/>
      <c r="C10" s="633"/>
      <c r="D10" s="633"/>
      <c r="E10" s="633"/>
      <c r="F10" s="633"/>
      <c r="G10" s="633"/>
      <c r="H10" s="633"/>
      <c r="I10" s="633"/>
      <c r="J10" s="633"/>
      <c r="K10" s="633"/>
      <c r="L10" s="633"/>
      <c r="M10" s="633"/>
      <c r="N10" s="633"/>
      <c r="O10" s="633"/>
      <c r="P10" s="633"/>
      <c r="Q10" s="633"/>
      <c r="R10" s="633"/>
      <c r="S10" s="633"/>
      <c r="T10" s="633"/>
      <c r="U10" s="633"/>
      <c r="V10" s="633"/>
      <c r="W10" s="633"/>
    </row>
    <row r="11" spans="1:23" ht="19.5" x14ac:dyDescent="0.25">
      <c r="A11" s="633" t="s">
        <v>3</v>
      </c>
      <c r="B11" s="633"/>
      <c r="C11" s="633"/>
      <c r="D11" s="633"/>
      <c r="E11" s="633"/>
      <c r="F11" s="633"/>
      <c r="G11" s="633"/>
      <c r="H11" s="633"/>
      <c r="I11" s="633"/>
      <c r="J11" s="633"/>
      <c r="K11" s="633"/>
      <c r="L11" s="633"/>
      <c r="M11" s="633"/>
      <c r="N11" s="633"/>
      <c r="O11" s="633"/>
      <c r="P11" s="633"/>
      <c r="Q11" s="633"/>
      <c r="R11" s="633"/>
      <c r="S11" s="633"/>
      <c r="T11" s="633"/>
      <c r="U11" s="633"/>
      <c r="V11" s="633"/>
      <c r="W11" s="633"/>
    </row>
    <row r="12" spans="1:23" x14ac:dyDescent="0.2">
      <c r="A12" s="515"/>
      <c r="B12" s="129"/>
      <c r="C12" s="129"/>
      <c r="D12" s="515"/>
      <c r="E12" s="515"/>
      <c r="F12" s="129"/>
      <c r="G12" s="129"/>
      <c r="H12" s="515"/>
      <c r="I12" s="129"/>
      <c r="J12" s="129"/>
      <c r="K12" s="129"/>
      <c r="L12" s="129"/>
      <c r="M12" s="129"/>
      <c r="N12" s="129"/>
      <c r="O12" s="129"/>
      <c r="P12" s="129"/>
      <c r="Q12" s="129"/>
      <c r="R12" s="129"/>
      <c r="S12" s="129"/>
      <c r="T12" s="129"/>
      <c r="U12" s="129"/>
      <c r="V12" s="129"/>
    </row>
    <row r="13" spans="1:23" x14ac:dyDescent="0.2">
      <c r="A13" s="64" t="s">
        <v>4</v>
      </c>
      <c r="B13" s="632" t="s">
        <v>138</v>
      </c>
      <c r="C13" s="632"/>
      <c r="D13" s="632"/>
      <c r="E13" s="632"/>
      <c r="F13" s="632"/>
      <c r="G13" s="632"/>
      <c r="H13" s="632"/>
      <c r="I13" s="632"/>
      <c r="J13" s="632"/>
      <c r="K13" s="632"/>
      <c r="L13" s="632"/>
      <c r="M13" s="632"/>
      <c r="N13" s="632"/>
      <c r="O13" s="632"/>
      <c r="P13" s="632"/>
      <c r="Q13" s="632"/>
      <c r="R13" s="632"/>
      <c r="S13" s="632"/>
      <c r="T13" s="632"/>
      <c r="U13" s="632"/>
      <c r="V13" s="632"/>
      <c r="W13" s="632"/>
    </row>
    <row r="14" spans="1:23" x14ac:dyDescent="0.2">
      <c r="A14" s="64" t="s">
        <v>139</v>
      </c>
      <c r="B14" s="632" t="s">
        <v>140</v>
      </c>
      <c r="C14" s="632"/>
      <c r="D14" s="632"/>
      <c r="E14" s="632"/>
      <c r="F14" s="632"/>
      <c r="G14" s="632"/>
      <c r="H14" s="632"/>
      <c r="I14" s="632"/>
      <c r="J14" s="632"/>
      <c r="K14" s="632"/>
      <c r="L14" s="632"/>
      <c r="M14" s="632"/>
      <c r="N14" s="632"/>
      <c r="O14" s="632"/>
      <c r="P14" s="632"/>
      <c r="Q14" s="632"/>
      <c r="R14" s="632"/>
      <c r="S14" s="632"/>
      <c r="T14" s="632"/>
      <c r="U14" s="632"/>
      <c r="V14" s="632"/>
      <c r="W14" s="632"/>
    </row>
    <row r="15" spans="1:23" ht="19.5" customHeight="1" x14ac:dyDescent="0.2">
      <c r="A15" s="64" t="s">
        <v>141</v>
      </c>
      <c r="B15" s="632" t="s">
        <v>142</v>
      </c>
      <c r="C15" s="632"/>
      <c r="D15" s="632"/>
      <c r="E15" s="632"/>
      <c r="F15" s="632"/>
      <c r="G15" s="632"/>
      <c r="H15" s="632"/>
      <c r="I15" s="632"/>
      <c r="J15" s="632"/>
      <c r="K15" s="632"/>
      <c r="L15" s="632"/>
      <c r="M15" s="632"/>
      <c r="N15" s="632"/>
      <c r="O15" s="632"/>
      <c r="P15" s="632"/>
      <c r="Q15" s="632"/>
      <c r="R15" s="632"/>
      <c r="S15" s="632"/>
      <c r="T15" s="632"/>
      <c r="U15" s="632"/>
      <c r="V15" s="632"/>
      <c r="W15" s="632"/>
    </row>
    <row r="17" spans="1:23" x14ac:dyDescent="0.2">
      <c r="A17" s="611" t="s">
        <v>10</v>
      </c>
      <c r="B17" s="611" t="s">
        <v>11</v>
      </c>
      <c r="C17" s="611" t="s">
        <v>143</v>
      </c>
      <c r="D17" s="611" t="s">
        <v>12</v>
      </c>
      <c r="E17" s="611" t="s">
        <v>144</v>
      </c>
      <c r="F17" s="634" t="s">
        <v>145</v>
      </c>
      <c r="G17" s="634"/>
      <c r="H17" s="629" t="s">
        <v>15</v>
      </c>
      <c r="I17" s="635" t="s">
        <v>16</v>
      </c>
      <c r="J17" s="635"/>
      <c r="K17" s="635"/>
      <c r="L17" s="635" t="s">
        <v>17</v>
      </c>
      <c r="M17" s="635"/>
      <c r="N17" s="635"/>
      <c r="O17" s="635" t="s">
        <v>18</v>
      </c>
      <c r="P17" s="635"/>
      <c r="Q17" s="635"/>
      <c r="R17" s="635" t="s">
        <v>19</v>
      </c>
      <c r="S17" s="635"/>
      <c r="T17" s="635"/>
      <c r="U17" s="629" t="s">
        <v>20</v>
      </c>
      <c r="V17" s="629" t="s">
        <v>21</v>
      </c>
      <c r="W17" s="629" t="s">
        <v>146</v>
      </c>
    </row>
    <row r="18" spans="1:23" s="65" customFormat="1" ht="33" customHeight="1" x14ac:dyDescent="0.25">
      <c r="A18" s="612"/>
      <c r="B18" s="612"/>
      <c r="C18" s="612"/>
      <c r="D18" s="612"/>
      <c r="E18" s="612"/>
      <c r="F18" s="42" t="s">
        <v>23</v>
      </c>
      <c r="G18" s="42" t="s">
        <v>24</v>
      </c>
      <c r="H18" s="629"/>
      <c r="I18" s="42" t="s">
        <v>25</v>
      </c>
      <c r="J18" s="42" t="s">
        <v>26</v>
      </c>
      <c r="K18" s="42" t="s">
        <v>27</v>
      </c>
      <c r="L18" s="42" t="s">
        <v>28</v>
      </c>
      <c r="M18" s="42" t="s">
        <v>29</v>
      </c>
      <c r="N18" s="42" t="s">
        <v>30</v>
      </c>
      <c r="O18" s="42" t="s">
        <v>31</v>
      </c>
      <c r="P18" s="42" t="s">
        <v>32</v>
      </c>
      <c r="Q18" s="42" t="s">
        <v>33</v>
      </c>
      <c r="R18" s="42" t="s">
        <v>34</v>
      </c>
      <c r="S18" s="42" t="s">
        <v>35</v>
      </c>
      <c r="T18" s="42" t="s">
        <v>36</v>
      </c>
      <c r="U18" s="629"/>
      <c r="V18" s="629"/>
      <c r="W18" s="629"/>
    </row>
    <row r="19" spans="1:23" ht="122.25" customHeight="1" x14ac:dyDescent="0.2">
      <c r="A19" s="607" t="s">
        <v>147</v>
      </c>
      <c r="B19" s="630" t="s">
        <v>148</v>
      </c>
      <c r="C19" s="623" t="s">
        <v>53</v>
      </c>
      <c r="D19" s="607" t="s">
        <v>149</v>
      </c>
      <c r="E19" s="607" t="s">
        <v>150</v>
      </c>
      <c r="F19" s="617" t="s">
        <v>130</v>
      </c>
      <c r="G19" s="614">
        <v>0.9</v>
      </c>
      <c r="H19" s="66" t="s">
        <v>1074</v>
      </c>
      <c r="I19" s="134">
        <v>0.5</v>
      </c>
      <c r="J19" s="134">
        <v>0.5</v>
      </c>
      <c r="K19" s="134">
        <v>0.5</v>
      </c>
      <c r="L19" s="134">
        <v>0.5</v>
      </c>
      <c r="M19" s="134">
        <v>0.5</v>
      </c>
      <c r="N19" s="134">
        <v>0.5</v>
      </c>
      <c r="O19" s="134">
        <v>0.5</v>
      </c>
      <c r="P19" s="134">
        <v>0.5</v>
      </c>
      <c r="Q19" s="134">
        <v>0.5</v>
      </c>
      <c r="R19" s="134">
        <v>0.5</v>
      </c>
      <c r="S19" s="134">
        <v>0.5</v>
      </c>
      <c r="T19" s="134">
        <v>0.5</v>
      </c>
      <c r="U19" s="302"/>
      <c r="V19" s="516" t="s">
        <v>151</v>
      </c>
      <c r="W19" s="67"/>
    </row>
    <row r="20" spans="1:23" ht="122.25" customHeight="1" x14ac:dyDescent="0.2">
      <c r="A20" s="608"/>
      <c r="B20" s="631"/>
      <c r="C20" s="624"/>
      <c r="D20" s="608"/>
      <c r="E20" s="608"/>
      <c r="F20" s="618"/>
      <c r="G20" s="615"/>
      <c r="H20" s="66" t="s">
        <v>1075</v>
      </c>
      <c r="I20" s="134">
        <v>0.85</v>
      </c>
      <c r="J20" s="134">
        <v>0.85</v>
      </c>
      <c r="K20" s="134">
        <v>0.85</v>
      </c>
      <c r="L20" s="134">
        <v>0.85</v>
      </c>
      <c r="M20" s="134">
        <v>0.85</v>
      </c>
      <c r="N20" s="134">
        <v>0.85</v>
      </c>
      <c r="O20" s="134">
        <v>0.85</v>
      </c>
      <c r="P20" s="134">
        <v>0.85</v>
      </c>
      <c r="Q20" s="134">
        <v>0.85</v>
      </c>
      <c r="R20" s="134">
        <v>0.85</v>
      </c>
      <c r="S20" s="134">
        <v>0.85</v>
      </c>
      <c r="T20" s="134">
        <v>0.85</v>
      </c>
      <c r="U20" s="302"/>
      <c r="V20" s="516" t="s">
        <v>151</v>
      </c>
      <c r="W20" s="67"/>
    </row>
    <row r="21" spans="1:23" ht="122.25" customHeight="1" x14ac:dyDescent="0.2">
      <c r="A21" s="608"/>
      <c r="B21" s="631"/>
      <c r="C21" s="624"/>
      <c r="D21" s="608"/>
      <c r="E21" s="608"/>
      <c r="F21" s="618"/>
      <c r="G21" s="615"/>
      <c r="H21" s="66" t="s">
        <v>1076</v>
      </c>
      <c r="I21" s="134">
        <v>0.85</v>
      </c>
      <c r="J21" s="134">
        <v>0.85</v>
      </c>
      <c r="K21" s="134">
        <v>0.85</v>
      </c>
      <c r="L21" s="134">
        <v>0.85</v>
      </c>
      <c r="M21" s="134">
        <v>0.85</v>
      </c>
      <c r="N21" s="134">
        <v>0.85</v>
      </c>
      <c r="O21" s="134">
        <v>0.85</v>
      </c>
      <c r="P21" s="134">
        <v>0.85</v>
      </c>
      <c r="Q21" s="134">
        <v>0.85</v>
      </c>
      <c r="R21" s="134">
        <v>0.85</v>
      </c>
      <c r="S21" s="134">
        <v>0.85</v>
      </c>
      <c r="T21" s="134">
        <v>0.85</v>
      </c>
      <c r="U21" s="302"/>
      <c r="V21" s="516" t="s">
        <v>151</v>
      </c>
      <c r="W21" s="67"/>
    </row>
    <row r="22" spans="1:23" ht="122.25" customHeight="1" x14ac:dyDescent="0.2">
      <c r="A22" s="608"/>
      <c r="B22" s="631"/>
      <c r="C22" s="624"/>
      <c r="D22" s="608"/>
      <c r="E22" s="608"/>
      <c r="F22" s="618"/>
      <c r="G22" s="615"/>
      <c r="H22" s="66" t="s">
        <v>1077</v>
      </c>
      <c r="I22" s="134">
        <v>0.9</v>
      </c>
      <c r="J22" s="134">
        <v>0.9</v>
      </c>
      <c r="K22" s="134">
        <v>0.9</v>
      </c>
      <c r="L22" s="134">
        <v>0.9</v>
      </c>
      <c r="M22" s="134">
        <v>0.9</v>
      </c>
      <c r="N22" s="134">
        <v>0.9</v>
      </c>
      <c r="O22" s="134">
        <v>0.9</v>
      </c>
      <c r="P22" s="134">
        <v>0.9</v>
      </c>
      <c r="Q22" s="134">
        <v>0.9</v>
      </c>
      <c r="R22" s="134">
        <v>0.9</v>
      </c>
      <c r="S22" s="134">
        <v>0.9</v>
      </c>
      <c r="T22" s="134">
        <v>0.9</v>
      </c>
      <c r="U22" s="302"/>
      <c r="V22" s="516" t="s">
        <v>151</v>
      </c>
      <c r="W22" s="67"/>
    </row>
    <row r="23" spans="1:23" ht="122.25" customHeight="1" x14ac:dyDescent="0.2">
      <c r="A23" s="608"/>
      <c r="B23" s="631"/>
      <c r="C23" s="624"/>
      <c r="D23" s="608"/>
      <c r="E23" s="608"/>
      <c r="F23" s="618"/>
      <c r="G23" s="615"/>
      <c r="H23" s="66" t="s">
        <v>1078</v>
      </c>
      <c r="I23" s="134">
        <v>0.9</v>
      </c>
      <c r="J23" s="134">
        <v>0.9</v>
      </c>
      <c r="K23" s="134">
        <v>0.9</v>
      </c>
      <c r="L23" s="134">
        <v>0.9</v>
      </c>
      <c r="M23" s="134">
        <v>0.9</v>
      </c>
      <c r="N23" s="134">
        <v>0.9</v>
      </c>
      <c r="O23" s="134">
        <v>0.9</v>
      </c>
      <c r="P23" s="134">
        <v>0.9</v>
      </c>
      <c r="Q23" s="134">
        <v>0.9</v>
      </c>
      <c r="R23" s="134">
        <v>0.9</v>
      </c>
      <c r="S23" s="134">
        <v>0.9</v>
      </c>
      <c r="T23" s="134">
        <v>0.9</v>
      </c>
      <c r="U23" s="302"/>
      <c r="V23" s="516" t="s">
        <v>151</v>
      </c>
      <c r="W23" s="67"/>
    </row>
    <row r="24" spans="1:23" ht="122.25" customHeight="1" x14ac:dyDescent="0.2">
      <c r="A24" s="608"/>
      <c r="B24" s="631"/>
      <c r="C24" s="624"/>
      <c r="D24" s="608"/>
      <c r="E24" s="608"/>
      <c r="F24" s="618"/>
      <c r="G24" s="615"/>
      <c r="H24" s="66" t="s">
        <v>1079</v>
      </c>
      <c r="I24" s="134">
        <v>0.9</v>
      </c>
      <c r="J24" s="134">
        <v>0.9</v>
      </c>
      <c r="K24" s="134">
        <v>0.9</v>
      </c>
      <c r="L24" s="134">
        <v>0.9</v>
      </c>
      <c r="M24" s="134">
        <v>0.9</v>
      </c>
      <c r="N24" s="134">
        <v>0.9</v>
      </c>
      <c r="O24" s="134">
        <v>0.9</v>
      </c>
      <c r="P24" s="134">
        <v>0.9</v>
      </c>
      <c r="Q24" s="134">
        <v>0.9</v>
      </c>
      <c r="R24" s="134">
        <v>0.9</v>
      </c>
      <c r="S24" s="134">
        <v>0.9</v>
      </c>
      <c r="T24" s="134">
        <v>0.9</v>
      </c>
      <c r="U24" s="302"/>
      <c r="V24" s="516" t="s">
        <v>151</v>
      </c>
      <c r="W24" s="67"/>
    </row>
    <row r="25" spans="1:23" ht="122.25" customHeight="1" x14ac:dyDescent="0.2">
      <c r="A25" s="608"/>
      <c r="B25" s="631"/>
      <c r="C25" s="624"/>
      <c r="D25" s="608"/>
      <c r="E25" s="608"/>
      <c r="F25" s="618"/>
      <c r="G25" s="615"/>
      <c r="H25" s="66" t="s">
        <v>1080</v>
      </c>
      <c r="I25" s="134">
        <v>0.9</v>
      </c>
      <c r="J25" s="134">
        <v>0.9</v>
      </c>
      <c r="K25" s="134">
        <v>0.9</v>
      </c>
      <c r="L25" s="134">
        <v>0.9</v>
      </c>
      <c r="M25" s="134">
        <v>0.9</v>
      </c>
      <c r="N25" s="134">
        <v>0.9</v>
      </c>
      <c r="O25" s="134">
        <v>0.9</v>
      </c>
      <c r="P25" s="134">
        <v>0.9</v>
      </c>
      <c r="Q25" s="134">
        <v>0.9</v>
      </c>
      <c r="R25" s="134">
        <v>0.9</v>
      </c>
      <c r="S25" s="134">
        <v>0.9</v>
      </c>
      <c r="T25" s="134">
        <v>0.9</v>
      </c>
      <c r="U25" s="302"/>
      <c r="V25" s="516" t="s">
        <v>151</v>
      </c>
      <c r="W25" s="67"/>
    </row>
    <row r="26" spans="1:23" ht="122.25" customHeight="1" x14ac:dyDescent="0.2">
      <c r="A26" s="608"/>
      <c r="B26" s="631"/>
      <c r="C26" s="624"/>
      <c r="D26" s="608"/>
      <c r="E26" s="608"/>
      <c r="F26" s="618"/>
      <c r="G26" s="615"/>
      <c r="H26" s="66" t="s">
        <v>1081</v>
      </c>
      <c r="I26" s="134">
        <v>0.9</v>
      </c>
      <c r="J26" s="134">
        <v>0.9</v>
      </c>
      <c r="K26" s="134">
        <v>0.9</v>
      </c>
      <c r="L26" s="134">
        <v>0.9</v>
      </c>
      <c r="M26" s="134">
        <v>0.9</v>
      </c>
      <c r="N26" s="134">
        <v>0.9</v>
      </c>
      <c r="O26" s="134">
        <v>0.9</v>
      </c>
      <c r="P26" s="134">
        <v>0.9</v>
      </c>
      <c r="Q26" s="134">
        <v>0.9</v>
      </c>
      <c r="R26" s="134">
        <v>0.9</v>
      </c>
      <c r="S26" s="134">
        <v>0.9</v>
      </c>
      <c r="T26" s="134">
        <v>0.9</v>
      </c>
      <c r="U26" s="302"/>
      <c r="V26" s="516" t="s">
        <v>151</v>
      </c>
      <c r="W26" s="67"/>
    </row>
    <row r="27" spans="1:23" ht="122.25" customHeight="1" x14ac:dyDescent="0.2">
      <c r="A27" s="608"/>
      <c r="B27" s="631"/>
      <c r="C27" s="624"/>
      <c r="D27" s="608"/>
      <c r="E27" s="608"/>
      <c r="F27" s="618"/>
      <c r="G27" s="615"/>
      <c r="H27" s="66" t="s">
        <v>1082</v>
      </c>
      <c r="I27" s="134">
        <v>0.9</v>
      </c>
      <c r="J27" s="134">
        <v>0.9</v>
      </c>
      <c r="K27" s="134">
        <v>0.9</v>
      </c>
      <c r="L27" s="134">
        <v>0.9</v>
      </c>
      <c r="M27" s="134">
        <v>0.9</v>
      </c>
      <c r="N27" s="134">
        <v>0.9</v>
      </c>
      <c r="O27" s="134">
        <v>0.9</v>
      </c>
      <c r="P27" s="134">
        <v>0.9</v>
      </c>
      <c r="Q27" s="134">
        <v>0.9</v>
      </c>
      <c r="R27" s="134">
        <v>0.9</v>
      </c>
      <c r="S27" s="134">
        <v>0.9</v>
      </c>
      <c r="T27" s="134">
        <v>0.9</v>
      </c>
      <c r="U27" s="302"/>
      <c r="V27" s="516" t="s">
        <v>151</v>
      </c>
      <c r="W27" s="67"/>
    </row>
    <row r="28" spans="1:23" ht="122.25" customHeight="1" x14ac:dyDescent="0.2">
      <c r="A28" s="608"/>
      <c r="B28" s="631"/>
      <c r="C28" s="625"/>
      <c r="D28" s="608"/>
      <c r="E28" s="609"/>
      <c r="F28" s="618"/>
      <c r="G28" s="615"/>
      <c r="H28" s="66" t="s">
        <v>1083</v>
      </c>
      <c r="I28" s="134">
        <v>0.9</v>
      </c>
      <c r="J28" s="134">
        <v>0.9</v>
      </c>
      <c r="K28" s="134">
        <v>0.9</v>
      </c>
      <c r="L28" s="134">
        <v>0.9</v>
      </c>
      <c r="M28" s="134">
        <v>0.9</v>
      </c>
      <c r="N28" s="134">
        <v>0.9</v>
      </c>
      <c r="O28" s="134">
        <v>0.9</v>
      </c>
      <c r="P28" s="134">
        <v>0.9</v>
      </c>
      <c r="Q28" s="134">
        <v>0.9</v>
      </c>
      <c r="R28" s="134">
        <v>0.9</v>
      </c>
      <c r="S28" s="134">
        <v>0.9</v>
      </c>
      <c r="T28" s="134">
        <v>0.9</v>
      </c>
      <c r="U28" s="302"/>
      <c r="V28" s="516" t="s">
        <v>151</v>
      </c>
      <c r="W28" s="67"/>
    </row>
    <row r="29" spans="1:23" ht="122.25" customHeight="1" x14ac:dyDescent="0.2">
      <c r="A29" s="608"/>
      <c r="B29" s="620" t="s">
        <v>152</v>
      </c>
      <c r="C29" s="620" t="s">
        <v>53</v>
      </c>
      <c r="D29" s="607" t="s">
        <v>149</v>
      </c>
      <c r="E29" s="607" t="s">
        <v>153</v>
      </c>
      <c r="F29" s="617" t="s">
        <v>130</v>
      </c>
      <c r="G29" s="614">
        <v>0.95</v>
      </c>
      <c r="H29" s="66" t="s">
        <v>1084</v>
      </c>
      <c r="I29" s="134">
        <v>0.5</v>
      </c>
      <c r="J29" s="134">
        <v>0.5</v>
      </c>
      <c r="K29" s="134">
        <v>0.5</v>
      </c>
      <c r="L29" s="134">
        <v>0.5</v>
      </c>
      <c r="M29" s="134">
        <v>0.5</v>
      </c>
      <c r="N29" s="134">
        <v>0.5</v>
      </c>
      <c r="O29" s="134">
        <v>0.5</v>
      </c>
      <c r="P29" s="134">
        <v>0.5</v>
      </c>
      <c r="Q29" s="134">
        <v>0.5</v>
      </c>
      <c r="R29" s="134">
        <v>0.5</v>
      </c>
      <c r="S29" s="134">
        <v>0.5</v>
      </c>
      <c r="T29" s="134">
        <v>0.5</v>
      </c>
      <c r="U29" s="69"/>
      <c r="V29" s="516" t="s">
        <v>151</v>
      </c>
      <c r="W29" s="67"/>
    </row>
    <row r="30" spans="1:23" ht="122.25" customHeight="1" x14ac:dyDescent="0.2">
      <c r="A30" s="608"/>
      <c r="B30" s="621"/>
      <c r="C30" s="621"/>
      <c r="D30" s="608"/>
      <c r="E30" s="608"/>
      <c r="F30" s="618"/>
      <c r="G30" s="615"/>
      <c r="H30" s="66" t="s">
        <v>1085</v>
      </c>
      <c r="I30" s="134">
        <v>0.85</v>
      </c>
      <c r="J30" s="134">
        <v>0.85</v>
      </c>
      <c r="K30" s="134">
        <v>0.85</v>
      </c>
      <c r="L30" s="134">
        <v>0.85</v>
      </c>
      <c r="M30" s="134">
        <v>0.85</v>
      </c>
      <c r="N30" s="134">
        <v>0.85</v>
      </c>
      <c r="O30" s="134">
        <v>0.85</v>
      </c>
      <c r="P30" s="134">
        <v>0.85</v>
      </c>
      <c r="Q30" s="134">
        <v>0.85</v>
      </c>
      <c r="R30" s="134">
        <v>0.85</v>
      </c>
      <c r="S30" s="134">
        <v>0.85</v>
      </c>
      <c r="T30" s="134">
        <v>0.85</v>
      </c>
      <c r="U30" s="69"/>
      <c r="V30" s="516" t="s">
        <v>151</v>
      </c>
      <c r="W30" s="67"/>
    </row>
    <row r="31" spans="1:23" ht="122.25" customHeight="1" x14ac:dyDescent="0.2">
      <c r="A31" s="608"/>
      <c r="B31" s="621"/>
      <c r="C31" s="621"/>
      <c r="D31" s="608"/>
      <c r="E31" s="608"/>
      <c r="F31" s="618"/>
      <c r="G31" s="615"/>
      <c r="H31" s="66" t="s">
        <v>1086</v>
      </c>
      <c r="I31" s="134">
        <v>0.85</v>
      </c>
      <c r="J31" s="134">
        <v>0.85</v>
      </c>
      <c r="K31" s="134">
        <v>0.85</v>
      </c>
      <c r="L31" s="134">
        <v>0.85</v>
      </c>
      <c r="M31" s="134">
        <v>0.85</v>
      </c>
      <c r="N31" s="134">
        <v>0.85</v>
      </c>
      <c r="O31" s="134">
        <v>0.85</v>
      </c>
      <c r="P31" s="134">
        <v>0.85</v>
      </c>
      <c r="Q31" s="134">
        <v>0.85</v>
      </c>
      <c r="R31" s="134">
        <v>0.85</v>
      </c>
      <c r="S31" s="134">
        <v>0.85</v>
      </c>
      <c r="T31" s="134">
        <v>0.85</v>
      </c>
      <c r="U31" s="69"/>
      <c r="V31" s="516" t="s">
        <v>151</v>
      </c>
      <c r="W31" s="67"/>
    </row>
    <row r="32" spans="1:23" ht="122.25" customHeight="1" x14ac:dyDescent="0.2">
      <c r="A32" s="608"/>
      <c r="B32" s="621"/>
      <c r="C32" s="621"/>
      <c r="D32" s="608"/>
      <c r="E32" s="608"/>
      <c r="F32" s="618"/>
      <c r="G32" s="615"/>
      <c r="H32" s="66" t="s">
        <v>1087</v>
      </c>
      <c r="I32" s="134">
        <v>0.95</v>
      </c>
      <c r="J32" s="134">
        <v>0.95</v>
      </c>
      <c r="K32" s="134">
        <v>0.95</v>
      </c>
      <c r="L32" s="134">
        <v>0.95</v>
      </c>
      <c r="M32" s="134">
        <v>0.95</v>
      </c>
      <c r="N32" s="134">
        <v>0.95</v>
      </c>
      <c r="O32" s="134">
        <v>0.95</v>
      </c>
      <c r="P32" s="134">
        <v>0.95</v>
      </c>
      <c r="Q32" s="134">
        <v>0.95</v>
      </c>
      <c r="R32" s="134">
        <v>0.95</v>
      </c>
      <c r="S32" s="134">
        <v>0.95</v>
      </c>
      <c r="T32" s="134">
        <v>0.95</v>
      </c>
      <c r="U32" s="69"/>
      <c r="V32" s="516" t="s">
        <v>151</v>
      </c>
      <c r="W32" s="67"/>
    </row>
    <row r="33" spans="1:23" ht="122.25" customHeight="1" x14ac:dyDescent="0.2">
      <c r="A33" s="608"/>
      <c r="B33" s="621"/>
      <c r="C33" s="621"/>
      <c r="D33" s="608"/>
      <c r="E33" s="608"/>
      <c r="F33" s="618"/>
      <c r="G33" s="615"/>
      <c r="H33" s="66" t="s">
        <v>1088</v>
      </c>
      <c r="I33" s="134">
        <v>0.95</v>
      </c>
      <c r="J33" s="134">
        <v>0.95</v>
      </c>
      <c r="K33" s="134">
        <v>0.95</v>
      </c>
      <c r="L33" s="134">
        <v>0.95</v>
      </c>
      <c r="M33" s="134">
        <v>0.95</v>
      </c>
      <c r="N33" s="134">
        <v>0.95</v>
      </c>
      <c r="O33" s="134">
        <v>0.95</v>
      </c>
      <c r="P33" s="134">
        <v>0.95</v>
      </c>
      <c r="Q33" s="134">
        <v>0.95</v>
      </c>
      <c r="R33" s="134">
        <v>0.95</v>
      </c>
      <c r="S33" s="134">
        <v>0.95</v>
      </c>
      <c r="T33" s="134">
        <v>0.95</v>
      </c>
      <c r="U33" s="69"/>
      <c r="V33" s="516" t="s">
        <v>151</v>
      </c>
      <c r="W33" s="67"/>
    </row>
    <row r="34" spans="1:23" ht="122.25" customHeight="1" x14ac:dyDescent="0.2">
      <c r="A34" s="608"/>
      <c r="B34" s="621"/>
      <c r="C34" s="621"/>
      <c r="D34" s="608"/>
      <c r="E34" s="608"/>
      <c r="F34" s="618"/>
      <c r="G34" s="615"/>
      <c r="H34" s="66" t="s">
        <v>1089</v>
      </c>
      <c r="I34" s="134">
        <v>0.95</v>
      </c>
      <c r="J34" s="134">
        <v>0.95</v>
      </c>
      <c r="K34" s="134">
        <v>0.95</v>
      </c>
      <c r="L34" s="134">
        <v>0.95</v>
      </c>
      <c r="M34" s="134">
        <v>0.95</v>
      </c>
      <c r="N34" s="134">
        <v>0.95</v>
      </c>
      <c r="O34" s="134">
        <v>0.95</v>
      </c>
      <c r="P34" s="134">
        <v>0.95</v>
      </c>
      <c r="Q34" s="134">
        <v>0.95</v>
      </c>
      <c r="R34" s="134">
        <v>0.95</v>
      </c>
      <c r="S34" s="134">
        <v>0.95</v>
      </c>
      <c r="T34" s="134">
        <v>0.95</v>
      </c>
      <c r="U34" s="69"/>
      <c r="V34" s="516" t="s">
        <v>151</v>
      </c>
      <c r="W34" s="67"/>
    </row>
    <row r="35" spans="1:23" ht="122.25" customHeight="1" x14ac:dyDescent="0.2">
      <c r="A35" s="608"/>
      <c r="B35" s="621"/>
      <c r="C35" s="621"/>
      <c r="D35" s="608"/>
      <c r="E35" s="608"/>
      <c r="F35" s="618"/>
      <c r="G35" s="615"/>
      <c r="H35" s="66" t="s">
        <v>1090</v>
      </c>
      <c r="I35" s="134">
        <v>0.95</v>
      </c>
      <c r="J35" s="134">
        <v>0.95</v>
      </c>
      <c r="K35" s="134">
        <v>0.95</v>
      </c>
      <c r="L35" s="134">
        <v>0.95</v>
      </c>
      <c r="M35" s="134">
        <v>0.95</v>
      </c>
      <c r="N35" s="134">
        <v>0.95</v>
      </c>
      <c r="O35" s="134">
        <v>0.95</v>
      </c>
      <c r="P35" s="134">
        <v>0.95</v>
      </c>
      <c r="Q35" s="134">
        <v>0.95</v>
      </c>
      <c r="R35" s="134">
        <v>0.95</v>
      </c>
      <c r="S35" s="134">
        <v>0.95</v>
      </c>
      <c r="T35" s="134">
        <v>0.95</v>
      </c>
      <c r="U35" s="69"/>
      <c r="V35" s="516" t="s">
        <v>151</v>
      </c>
      <c r="W35" s="67"/>
    </row>
    <row r="36" spans="1:23" ht="122.25" customHeight="1" x14ac:dyDescent="0.2">
      <c r="A36" s="608"/>
      <c r="B36" s="621"/>
      <c r="C36" s="621"/>
      <c r="D36" s="608"/>
      <c r="E36" s="608"/>
      <c r="F36" s="618"/>
      <c r="G36" s="615"/>
      <c r="H36" s="66" t="s">
        <v>1091</v>
      </c>
      <c r="I36" s="134">
        <v>0.95</v>
      </c>
      <c r="J36" s="134">
        <v>0.95</v>
      </c>
      <c r="K36" s="134">
        <v>0.95</v>
      </c>
      <c r="L36" s="134">
        <v>0.95</v>
      </c>
      <c r="M36" s="134">
        <v>0.95</v>
      </c>
      <c r="N36" s="134">
        <v>0.95</v>
      </c>
      <c r="O36" s="134">
        <v>0.95</v>
      </c>
      <c r="P36" s="134">
        <v>0.95</v>
      </c>
      <c r="Q36" s="134">
        <v>0.95</v>
      </c>
      <c r="R36" s="134">
        <v>0.95</v>
      </c>
      <c r="S36" s="134">
        <v>0.95</v>
      </c>
      <c r="T36" s="134">
        <v>0.95</v>
      </c>
      <c r="U36" s="69"/>
      <c r="V36" s="516" t="s">
        <v>151</v>
      </c>
      <c r="W36" s="67"/>
    </row>
    <row r="37" spans="1:23" ht="122.25" customHeight="1" x14ac:dyDescent="0.2">
      <c r="A37" s="608"/>
      <c r="B37" s="621"/>
      <c r="C37" s="621"/>
      <c r="D37" s="608"/>
      <c r="E37" s="608"/>
      <c r="F37" s="618"/>
      <c r="G37" s="615"/>
      <c r="H37" s="66" t="s">
        <v>1092</v>
      </c>
      <c r="I37" s="134">
        <v>0.95</v>
      </c>
      <c r="J37" s="134">
        <v>0.95</v>
      </c>
      <c r="K37" s="134">
        <v>0.95</v>
      </c>
      <c r="L37" s="134">
        <v>0.95</v>
      </c>
      <c r="M37" s="134">
        <v>0.95</v>
      </c>
      <c r="N37" s="134">
        <v>0.95</v>
      </c>
      <c r="O37" s="134">
        <v>0.95</v>
      </c>
      <c r="P37" s="134">
        <v>0.95</v>
      </c>
      <c r="Q37" s="134">
        <v>0.95</v>
      </c>
      <c r="R37" s="134">
        <v>0.95</v>
      </c>
      <c r="S37" s="134">
        <v>0.95</v>
      </c>
      <c r="T37" s="134">
        <v>0.95</v>
      </c>
      <c r="U37" s="69"/>
      <c r="V37" s="516" t="s">
        <v>151</v>
      </c>
      <c r="W37" s="67"/>
    </row>
    <row r="38" spans="1:23" ht="122.25" customHeight="1" x14ac:dyDescent="0.2">
      <c r="A38" s="608"/>
      <c r="B38" s="622"/>
      <c r="C38" s="622"/>
      <c r="D38" s="609"/>
      <c r="E38" s="609"/>
      <c r="F38" s="619"/>
      <c r="G38" s="616"/>
      <c r="H38" s="66" t="s">
        <v>1093</v>
      </c>
      <c r="I38" s="134">
        <v>0.95</v>
      </c>
      <c r="J38" s="134">
        <v>0.95</v>
      </c>
      <c r="K38" s="134">
        <v>0.95</v>
      </c>
      <c r="L38" s="134">
        <v>0.95</v>
      </c>
      <c r="M38" s="134">
        <v>0.95</v>
      </c>
      <c r="N38" s="134">
        <v>0.95</v>
      </c>
      <c r="O38" s="134">
        <v>0.95</v>
      </c>
      <c r="P38" s="134">
        <v>0.95</v>
      </c>
      <c r="Q38" s="134">
        <v>0.95</v>
      </c>
      <c r="R38" s="134">
        <v>0.95</v>
      </c>
      <c r="S38" s="134">
        <v>0.95</v>
      </c>
      <c r="T38" s="134">
        <v>0.95</v>
      </c>
      <c r="U38" s="69"/>
      <c r="V38" s="516" t="s">
        <v>151</v>
      </c>
      <c r="W38" s="67"/>
    </row>
    <row r="39" spans="1:23" ht="164.25" customHeight="1" x14ac:dyDescent="0.2">
      <c r="A39" s="609"/>
      <c r="B39" s="102" t="s">
        <v>154</v>
      </c>
      <c r="C39" s="75" t="s">
        <v>53</v>
      </c>
      <c r="D39" s="66" t="s">
        <v>155</v>
      </c>
      <c r="E39" s="66" t="s">
        <v>156</v>
      </c>
      <c r="F39" s="86" t="s">
        <v>130</v>
      </c>
      <c r="G39" s="134">
        <v>0.7</v>
      </c>
      <c r="H39" s="66" t="s">
        <v>1094</v>
      </c>
      <c r="I39" s="284">
        <v>0.7</v>
      </c>
      <c r="J39" s="284">
        <v>0.7</v>
      </c>
      <c r="K39" s="284">
        <v>0.7</v>
      </c>
      <c r="L39" s="284">
        <v>0.7</v>
      </c>
      <c r="M39" s="284">
        <v>0.7</v>
      </c>
      <c r="N39" s="284">
        <v>0.7</v>
      </c>
      <c r="O39" s="284">
        <v>0.7</v>
      </c>
      <c r="P39" s="284">
        <v>0.7</v>
      </c>
      <c r="Q39" s="284">
        <v>0.7</v>
      </c>
      <c r="R39" s="284">
        <v>0.7</v>
      </c>
      <c r="S39" s="284">
        <v>0.7</v>
      </c>
      <c r="T39" s="284">
        <v>0.7</v>
      </c>
      <c r="U39" s="69"/>
      <c r="V39" s="516" t="s">
        <v>151</v>
      </c>
      <c r="W39" s="67"/>
    </row>
    <row r="40" spans="1:23" ht="267" customHeight="1" x14ac:dyDescent="0.2">
      <c r="A40" s="607" t="s">
        <v>157</v>
      </c>
      <c r="B40" s="102" t="s">
        <v>158</v>
      </c>
      <c r="C40" s="75" t="s">
        <v>40</v>
      </c>
      <c r="D40" s="66" t="s">
        <v>159</v>
      </c>
      <c r="E40" s="66" t="s">
        <v>160</v>
      </c>
      <c r="F40" s="86" t="s">
        <v>130</v>
      </c>
      <c r="G40" s="134">
        <v>1</v>
      </c>
      <c r="H40" s="306" t="s">
        <v>161</v>
      </c>
      <c r="I40" s="59"/>
      <c r="J40" s="59">
        <v>1</v>
      </c>
      <c r="K40" s="59"/>
      <c r="L40" s="59">
        <v>1</v>
      </c>
      <c r="M40" s="59"/>
      <c r="N40" s="59"/>
      <c r="O40" s="59">
        <v>1</v>
      </c>
      <c r="P40" s="59"/>
      <c r="Q40" s="59"/>
      <c r="R40" s="59">
        <v>1</v>
      </c>
      <c r="S40" s="59"/>
      <c r="T40" s="59"/>
      <c r="U40" s="304"/>
      <c r="V40" s="516" t="s">
        <v>43</v>
      </c>
      <c r="W40" s="303"/>
    </row>
    <row r="41" spans="1:23" ht="276.75" customHeight="1" x14ac:dyDescent="0.2">
      <c r="A41" s="609"/>
      <c r="B41" s="102" t="s">
        <v>158</v>
      </c>
      <c r="C41" s="75" t="s">
        <v>53</v>
      </c>
      <c r="D41" s="66" t="s">
        <v>159</v>
      </c>
      <c r="E41" s="66" t="s">
        <v>160</v>
      </c>
      <c r="F41" s="86" t="s">
        <v>130</v>
      </c>
      <c r="G41" s="134">
        <v>1</v>
      </c>
      <c r="H41" s="306" t="s">
        <v>162</v>
      </c>
      <c r="I41" s="59"/>
      <c r="J41" s="59">
        <v>2</v>
      </c>
      <c r="K41" s="59">
        <v>2</v>
      </c>
      <c r="L41" s="59">
        <v>4</v>
      </c>
      <c r="M41" s="59">
        <v>4</v>
      </c>
      <c r="N41" s="59">
        <v>4</v>
      </c>
      <c r="O41" s="59">
        <v>4</v>
      </c>
      <c r="P41" s="59">
        <v>4</v>
      </c>
      <c r="Q41" s="59">
        <v>4</v>
      </c>
      <c r="R41" s="59">
        <v>4</v>
      </c>
      <c r="S41" s="59">
        <v>4</v>
      </c>
      <c r="T41" s="59">
        <v>4</v>
      </c>
      <c r="U41" s="304"/>
      <c r="V41" s="516" t="s">
        <v>43</v>
      </c>
      <c r="W41" s="303"/>
    </row>
    <row r="42" spans="1:23" ht="122.25" customHeight="1" x14ac:dyDescent="0.2">
      <c r="A42" s="66" t="s">
        <v>163</v>
      </c>
      <c r="B42" s="102" t="s">
        <v>164</v>
      </c>
      <c r="C42" s="75" t="s">
        <v>40</v>
      </c>
      <c r="D42" s="66" t="s">
        <v>165</v>
      </c>
      <c r="E42" s="66" t="s">
        <v>166</v>
      </c>
      <c r="F42" s="86" t="s">
        <v>167</v>
      </c>
      <c r="G42" s="68">
        <v>15</v>
      </c>
      <c r="H42" s="66" t="s">
        <v>1061</v>
      </c>
      <c r="I42" s="307"/>
      <c r="J42" s="307"/>
      <c r="K42" s="307">
        <v>15</v>
      </c>
      <c r="L42" s="307"/>
      <c r="M42" s="307"/>
      <c r="N42" s="307">
        <v>15</v>
      </c>
      <c r="O42" s="307"/>
      <c r="P42" s="307"/>
      <c r="Q42" s="307">
        <v>15</v>
      </c>
      <c r="R42" s="307"/>
      <c r="S42" s="307"/>
      <c r="T42" s="307">
        <v>15</v>
      </c>
      <c r="U42" s="304"/>
      <c r="V42" s="516" t="s">
        <v>43</v>
      </c>
      <c r="W42" s="303"/>
    </row>
    <row r="43" spans="1:23" ht="197.25" customHeight="1" x14ac:dyDescent="0.2">
      <c r="A43" s="610" t="s">
        <v>168</v>
      </c>
      <c r="B43" s="102" t="s">
        <v>169</v>
      </c>
      <c r="C43" s="75" t="s">
        <v>53</v>
      </c>
      <c r="D43" s="66" t="s">
        <v>170</v>
      </c>
      <c r="E43" s="66" t="s">
        <v>171</v>
      </c>
      <c r="F43" s="86" t="s">
        <v>130</v>
      </c>
      <c r="G43" s="305">
        <v>1</v>
      </c>
      <c r="H43" s="66" t="s">
        <v>172</v>
      </c>
      <c r="I43" s="219"/>
      <c r="J43" s="219"/>
      <c r="K43" s="134">
        <v>1</v>
      </c>
      <c r="L43" s="219"/>
      <c r="M43" s="219"/>
      <c r="N43" s="219"/>
      <c r="O43" s="219"/>
      <c r="P43" s="219"/>
      <c r="Q43" s="219"/>
      <c r="R43" s="219"/>
      <c r="S43" s="219"/>
      <c r="T43" s="219"/>
      <c r="U43" s="304"/>
      <c r="V43" s="516" t="s">
        <v>43</v>
      </c>
      <c r="W43" s="303"/>
    </row>
    <row r="44" spans="1:23" ht="122.25" customHeight="1" x14ac:dyDescent="0.2">
      <c r="A44" s="610"/>
      <c r="B44" s="275" t="s">
        <v>173</v>
      </c>
      <c r="C44" s="387" t="s">
        <v>53</v>
      </c>
      <c r="D44" s="66" t="s">
        <v>170</v>
      </c>
      <c r="E44" s="280" t="s">
        <v>166</v>
      </c>
      <c r="F44" s="281" t="s">
        <v>167</v>
      </c>
      <c r="G44" s="219">
        <v>3</v>
      </c>
      <c r="H44" s="66" t="s">
        <v>174</v>
      </c>
      <c r="I44" s="219"/>
      <c r="J44" s="219">
        <v>3</v>
      </c>
      <c r="K44" s="219"/>
      <c r="L44" s="219"/>
      <c r="M44" s="219"/>
      <c r="N44" s="219"/>
      <c r="O44" s="219"/>
      <c r="P44" s="219"/>
      <c r="Q44" s="219"/>
      <c r="R44" s="219"/>
      <c r="S44" s="219"/>
      <c r="T44" s="219"/>
      <c r="U44" s="304"/>
      <c r="V44" s="516" t="s">
        <v>43</v>
      </c>
      <c r="W44" s="303"/>
    </row>
    <row r="45" spans="1:23" ht="285.75" customHeight="1" x14ac:dyDescent="0.2">
      <c r="A45" s="610"/>
      <c r="B45" s="279" t="s">
        <v>175</v>
      </c>
      <c r="C45" s="282" t="s">
        <v>53</v>
      </c>
      <c r="D45" s="280" t="s">
        <v>176</v>
      </c>
      <c r="E45" s="280" t="s">
        <v>177</v>
      </c>
      <c r="F45" s="282" t="s">
        <v>167</v>
      </c>
      <c r="G45" s="219">
        <v>125000</v>
      </c>
      <c r="H45" s="623" t="s">
        <v>178</v>
      </c>
      <c r="I45" s="623"/>
      <c r="J45" s="623"/>
      <c r="K45" s="623"/>
      <c r="L45" s="623"/>
      <c r="M45" s="623"/>
      <c r="N45" s="623"/>
      <c r="O45" s="623"/>
      <c r="P45" s="623"/>
      <c r="Q45" s="623"/>
      <c r="R45" s="623"/>
      <c r="S45" s="623"/>
      <c r="T45" s="873">
        <v>125000</v>
      </c>
      <c r="U45" s="623"/>
      <c r="V45" s="516" t="s">
        <v>179</v>
      </c>
      <c r="W45" s="101"/>
    </row>
    <row r="46" spans="1:23" ht="285.75" customHeight="1" x14ac:dyDescent="0.2">
      <c r="A46" s="610"/>
      <c r="B46" s="279" t="s">
        <v>184</v>
      </c>
      <c r="C46" s="282" t="s">
        <v>53</v>
      </c>
      <c r="D46" s="280" t="s">
        <v>185</v>
      </c>
      <c r="E46" s="66" t="s">
        <v>186</v>
      </c>
      <c r="F46" s="282" t="s">
        <v>130</v>
      </c>
      <c r="G46" s="305">
        <v>0.85</v>
      </c>
      <c r="H46" s="625"/>
      <c r="I46" s="625"/>
      <c r="J46" s="625"/>
      <c r="K46" s="625"/>
      <c r="L46" s="625"/>
      <c r="M46" s="625"/>
      <c r="N46" s="625"/>
      <c r="O46" s="625"/>
      <c r="P46" s="625"/>
      <c r="Q46" s="625"/>
      <c r="R46" s="625"/>
      <c r="S46" s="625"/>
      <c r="T46" s="874"/>
      <c r="U46" s="625"/>
      <c r="V46" s="516"/>
      <c r="W46" s="101"/>
    </row>
    <row r="47" spans="1:23" ht="285.75" customHeight="1" x14ac:dyDescent="0.2">
      <c r="A47" s="610"/>
      <c r="B47" s="279" t="s">
        <v>180</v>
      </c>
      <c r="C47" s="282" t="s">
        <v>53</v>
      </c>
      <c r="D47" s="280" t="s">
        <v>181</v>
      </c>
      <c r="E47" s="280" t="s">
        <v>182</v>
      </c>
      <c r="F47" s="282" t="s">
        <v>130</v>
      </c>
      <c r="G47" s="305">
        <v>0.9</v>
      </c>
      <c r="H47" s="66" t="s">
        <v>183</v>
      </c>
      <c r="I47" s="67"/>
      <c r="J47" s="67"/>
      <c r="K47" s="67">
        <v>5</v>
      </c>
      <c r="L47" s="67"/>
      <c r="M47" s="67"/>
      <c r="N47" s="67">
        <v>5</v>
      </c>
      <c r="O47" s="67"/>
      <c r="P47" s="67"/>
      <c r="Q47" s="67"/>
      <c r="R47" s="67"/>
      <c r="S47" s="67"/>
      <c r="T47" s="219"/>
      <c r="U47" s="69"/>
      <c r="V47" s="516" t="s">
        <v>179</v>
      </c>
      <c r="W47" s="101"/>
    </row>
    <row r="48" spans="1:23" ht="122.25" customHeight="1" x14ac:dyDescent="0.2">
      <c r="A48" s="610"/>
      <c r="B48" s="279" t="s">
        <v>187</v>
      </c>
      <c r="C48" s="282" t="s">
        <v>53</v>
      </c>
      <c r="D48" s="280" t="s">
        <v>188</v>
      </c>
      <c r="E48" s="280" t="s">
        <v>189</v>
      </c>
      <c r="F48" s="282" t="s">
        <v>167</v>
      </c>
      <c r="G48" s="219" t="s">
        <v>190</v>
      </c>
      <c r="H48" s="66" t="s">
        <v>1095</v>
      </c>
      <c r="I48" s="67"/>
      <c r="J48" s="67"/>
      <c r="K48" s="67"/>
      <c r="L48" s="67"/>
      <c r="M48" s="67"/>
      <c r="N48" s="67"/>
      <c r="O48" s="67"/>
      <c r="P48" s="67"/>
      <c r="Q48" s="67"/>
      <c r="R48" s="67"/>
      <c r="S48" s="67"/>
      <c r="T48" s="290">
        <v>1</v>
      </c>
      <c r="U48" s="69"/>
      <c r="V48" s="516" t="s">
        <v>43</v>
      </c>
      <c r="W48" s="101"/>
    </row>
    <row r="49" spans="1:23" ht="90.75" customHeight="1" x14ac:dyDescent="0.2">
      <c r="A49" s="607" t="s">
        <v>127</v>
      </c>
      <c r="B49" s="279" t="s">
        <v>128</v>
      </c>
      <c r="C49" s="623" t="s">
        <v>53</v>
      </c>
      <c r="D49" s="280" t="s">
        <v>129</v>
      </c>
      <c r="E49" s="607" t="s">
        <v>191</v>
      </c>
      <c r="F49" s="282" t="s">
        <v>130</v>
      </c>
      <c r="G49" s="290">
        <v>1</v>
      </c>
      <c r="H49" s="66" t="s">
        <v>131</v>
      </c>
      <c r="I49" s="67"/>
      <c r="J49" s="67"/>
      <c r="K49" s="67"/>
      <c r="L49" s="334">
        <v>0.5</v>
      </c>
      <c r="M49" s="334">
        <v>0.5</v>
      </c>
      <c r="N49" s="67"/>
      <c r="O49" s="67"/>
      <c r="P49" s="67"/>
      <c r="Q49" s="67"/>
      <c r="R49" s="67"/>
      <c r="S49" s="67"/>
      <c r="T49" s="290"/>
      <c r="U49" s="69"/>
      <c r="V49" s="259" t="s">
        <v>43</v>
      </c>
      <c r="W49" s="101"/>
    </row>
    <row r="50" spans="1:23" ht="90.75" customHeight="1" x14ac:dyDescent="0.2">
      <c r="A50" s="609"/>
      <c r="B50" s="275" t="s">
        <v>866</v>
      </c>
      <c r="C50" s="625"/>
      <c r="D50" s="102" t="s">
        <v>867</v>
      </c>
      <c r="E50" s="609"/>
      <c r="F50" s="75" t="s">
        <v>130</v>
      </c>
      <c r="G50" s="103">
        <v>1</v>
      </c>
      <c r="H50" s="102" t="s">
        <v>1058</v>
      </c>
      <c r="I50" s="67"/>
      <c r="J50" s="67"/>
      <c r="K50" s="67"/>
      <c r="L50" s="334"/>
      <c r="M50" s="334"/>
      <c r="N50" s="67"/>
      <c r="O50" s="334">
        <v>1</v>
      </c>
      <c r="P50" s="67"/>
      <c r="Q50" s="67"/>
      <c r="R50" s="67"/>
      <c r="S50" s="67"/>
      <c r="T50" s="290"/>
      <c r="U50" s="69"/>
      <c r="V50" s="259"/>
      <c r="W50" s="101"/>
    </row>
    <row r="51" spans="1:23" x14ac:dyDescent="0.2">
      <c r="A51" s="70"/>
      <c r="B51" s="70"/>
      <c r="C51" s="70"/>
      <c r="D51" s="70"/>
      <c r="E51" s="70"/>
      <c r="F51" s="71"/>
      <c r="G51" s="72"/>
      <c r="H51" s="70"/>
      <c r="I51" s="71"/>
      <c r="J51" s="71"/>
      <c r="K51" s="72"/>
      <c r="L51" s="71"/>
      <c r="M51" s="71"/>
      <c r="N51" s="72"/>
      <c r="O51" s="71"/>
      <c r="P51" s="71"/>
      <c r="Q51" s="72"/>
      <c r="R51" s="72"/>
      <c r="S51" s="72"/>
      <c r="T51" s="72"/>
      <c r="U51" s="50"/>
      <c r="V51" s="71"/>
      <c r="W51" s="106"/>
    </row>
    <row r="53" spans="1:23" x14ac:dyDescent="0.2">
      <c r="U53" s="73"/>
    </row>
    <row r="56" spans="1:23" x14ac:dyDescent="0.2">
      <c r="B56" s="627"/>
      <c r="C56" s="627"/>
      <c r="D56" s="627"/>
      <c r="E56" s="47"/>
      <c r="F56" s="53"/>
      <c r="H56" s="45"/>
      <c r="I56" s="627"/>
      <c r="J56" s="627"/>
      <c r="K56" s="627"/>
      <c r="L56" s="627"/>
      <c r="M56" s="627"/>
      <c r="N56" s="627"/>
      <c r="S56" s="627"/>
      <c r="T56" s="627"/>
      <c r="U56" s="627"/>
    </row>
    <row r="57" spans="1:23" x14ac:dyDescent="0.2">
      <c r="B57" s="628" t="s">
        <v>192</v>
      </c>
      <c r="C57" s="628"/>
      <c r="D57" s="628"/>
      <c r="E57" s="129"/>
      <c r="F57" s="53"/>
      <c r="H57" s="45"/>
      <c r="I57" s="628" t="s">
        <v>133</v>
      </c>
      <c r="J57" s="628"/>
      <c r="K57" s="628"/>
      <c r="L57" s="628"/>
      <c r="M57" s="628"/>
      <c r="N57" s="628"/>
      <c r="P57" s="63"/>
      <c r="R57" s="63"/>
      <c r="S57" s="628" t="s">
        <v>134</v>
      </c>
      <c r="T57" s="628"/>
      <c r="U57" s="628"/>
    </row>
    <row r="58" spans="1:23" x14ac:dyDescent="0.2">
      <c r="B58" s="626" t="s">
        <v>193</v>
      </c>
      <c r="C58" s="626"/>
      <c r="D58" s="626"/>
      <c r="E58" s="47"/>
      <c r="F58" s="53"/>
      <c r="H58" s="45"/>
      <c r="I58" s="613" t="s">
        <v>136</v>
      </c>
      <c r="J58" s="613"/>
      <c r="K58" s="613"/>
      <c r="L58" s="613"/>
      <c r="M58" s="613"/>
      <c r="N58" s="613"/>
      <c r="S58" s="626" t="s">
        <v>137</v>
      </c>
      <c r="T58" s="626"/>
      <c r="U58" s="626"/>
    </row>
  </sheetData>
  <mergeCells count="60">
    <mergeCell ref="R45:R46"/>
    <mergeCell ref="S45:S46"/>
    <mergeCell ref="T45:T46"/>
    <mergeCell ref="U45:U46"/>
    <mergeCell ref="M45:M46"/>
    <mergeCell ref="N45:N46"/>
    <mergeCell ref="O45:O46"/>
    <mergeCell ref="P45:P46"/>
    <mergeCell ref="Q45:Q46"/>
    <mergeCell ref="H45:H46"/>
    <mergeCell ref="I45:I46"/>
    <mergeCell ref="J45:J46"/>
    <mergeCell ref="K45:K46"/>
    <mergeCell ref="L45:L46"/>
    <mergeCell ref="B15:W15"/>
    <mergeCell ref="A10:W10"/>
    <mergeCell ref="A11:W11"/>
    <mergeCell ref="A17:A18"/>
    <mergeCell ref="B17:B18"/>
    <mergeCell ref="D17:D18"/>
    <mergeCell ref="F17:G17"/>
    <mergeCell ref="H17:H18"/>
    <mergeCell ref="I17:K17"/>
    <mergeCell ref="L17:N17"/>
    <mergeCell ref="O17:Q17"/>
    <mergeCell ref="R17:T17"/>
    <mergeCell ref="B13:W13"/>
    <mergeCell ref="B14:W14"/>
    <mergeCell ref="U17:U18"/>
    <mergeCell ref="W17:W18"/>
    <mergeCell ref="V17:V18"/>
    <mergeCell ref="B19:B28"/>
    <mergeCell ref="D19:D28"/>
    <mergeCell ref="F19:F28"/>
    <mergeCell ref="G19:G28"/>
    <mergeCell ref="E19:E28"/>
    <mergeCell ref="S58:U58"/>
    <mergeCell ref="B56:D56"/>
    <mergeCell ref="I56:N56"/>
    <mergeCell ref="S56:U56"/>
    <mergeCell ref="B57:D57"/>
    <mergeCell ref="I57:N57"/>
    <mergeCell ref="S57:U57"/>
    <mergeCell ref="B58:D58"/>
    <mergeCell ref="A19:A39"/>
    <mergeCell ref="A43:A48"/>
    <mergeCell ref="A40:A41"/>
    <mergeCell ref="E17:E18"/>
    <mergeCell ref="I58:N58"/>
    <mergeCell ref="G29:G38"/>
    <mergeCell ref="F29:F38"/>
    <mergeCell ref="E29:E38"/>
    <mergeCell ref="D29:D38"/>
    <mergeCell ref="B29:B38"/>
    <mergeCell ref="C17:C18"/>
    <mergeCell ref="C19:C28"/>
    <mergeCell ref="C29:C38"/>
    <mergeCell ref="E49:E50"/>
    <mergeCell ref="C49:C50"/>
    <mergeCell ref="A49:A50"/>
  </mergeCells>
  <pageMargins left="0" right="0" top="0" bottom="0.39370078740157483" header="0.31496062992125984" footer="0.31496062992125984"/>
  <pageSetup paperSize="14" scale="35" fitToHeight="0" orientation="landscape" r:id="rId1"/>
  <headerFooter>
    <oddFooter>&amp;CPágina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C942-6DDE-4811-8CD1-085DE7DA6C18}">
  <sheetPr codeName="Sheet6">
    <tabColor rgb="FFFF0000"/>
    <pageSetUpPr fitToPage="1"/>
  </sheetPr>
  <dimension ref="A10:BI44"/>
  <sheetViews>
    <sheetView topLeftCell="A14" zoomScale="50" zoomScaleNormal="50" workbookViewId="0">
      <selection activeCell="R38" sqref="R38:T38"/>
    </sheetView>
  </sheetViews>
  <sheetFormatPr defaultColWidth="11.42578125" defaultRowHeight="14.25" x14ac:dyDescent="0.2"/>
  <cols>
    <col min="1" max="1" width="37.85546875" style="2" bestFit="1" customWidth="1"/>
    <col min="2" max="2" width="46.42578125" style="2" customWidth="1"/>
    <col min="3" max="3" width="22.85546875" style="2" customWidth="1"/>
    <col min="4" max="4" width="24.7109375" style="2" customWidth="1"/>
    <col min="5" max="5" width="11.85546875" style="8" bestFit="1" customWidth="1"/>
    <col min="6" max="6" width="18.5703125" style="2" customWidth="1"/>
    <col min="7" max="7" width="13.140625" style="2" customWidth="1"/>
    <col min="8" max="8" width="21.7109375" style="9" customWidth="1"/>
    <col min="9" max="9" width="18.85546875" style="2" customWidth="1"/>
    <col min="10" max="20" width="25.140625" style="2" customWidth="1"/>
    <col min="21" max="21" width="22.7109375" style="2" bestFit="1" customWidth="1"/>
    <col min="22" max="22" width="52.85546875" style="5" customWidth="1"/>
    <col min="23" max="23" width="21.42578125" style="6" customWidth="1"/>
    <col min="24" max="24" width="5" style="6" customWidth="1"/>
    <col min="25" max="25" width="18.28515625" style="6" customWidth="1"/>
    <col min="26" max="26" width="15.140625" style="6" bestFit="1" customWidth="1"/>
    <col min="27" max="27" width="15.42578125" style="6" customWidth="1"/>
    <col min="28" max="44" width="11.42578125" style="6"/>
    <col min="45" max="16384" width="11.42578125" style="2"/>
  </cols>
  <sheetData>
    <row r="10" spans="1:61" s="24" customFormat="1" ht="19.5" x14ac:dyDescent="0.25">
      <c r="A10" s="633" t="s">
        <v>2</v>
      </c>
      <c r="B10" s="633"/>
      <c r="C10" s="633"/>
      <c r="D10" s="633"/>
      <c r="E10" s="633"/>
      <c r="F10" s="633"/>
      <c r="G10" s="633"/>
      <c r="H10" s="633"/>
      <c r="I10" s="633"/>
      <c r="J10" s="633"/>
      <c r="K10" s="633"/>
      <c r="L10" s="633"/>
      <c r="M10" s="633"/>
      <c r="N10" s="633"/>
      <c r="O10" s="633"/>
      <c r="P10" s="633"/>
      <c r="Q10" s="633"/>
      <c r="R10" s="633"/>
      <c r="S10" s="633"/>
      <c r="T10" s="633"/>
      <c r="U10" s="633"/>
      <c r="V10" s="633"/>
      <c r="W10" s="23"/>
      <c r="X10" s="23"/>
      <c r="Y10" s="23"/>
      <c r="Z10" s="23"/>
      <c r="AA10" s="23"/>
      <c r="AB10" s="23"/>
      <c r="AC10" s="23"/>
      <c r="AD10" s="23"/>
      <c r="AE10" s="23"/>
      <c r="AF10" s="23"/>
      <c r="AG10" s="23"/>
      <c r="AH10" s="23"/>
      <c r="AI10" s="23"/>
      <c r="AJ10" s="23"/>
      <c r="AK10" s="23"/>
      <c r="AL10" s="23"/>
      <c r="AM10" s="23"/>
      <c r="AN10" s="23"/>
      <c r="AO10" s="23"/>
      <c r="AP10" s="23"/>
      <c r="AQ10" s="23"/>
      <c r="AR10" s="23"/>
    </row>
    <row r="11" spans="1:61" s="24" customFormat="1" ht="19.5" x14ac:dyDescent="0.25">
      <c r="A11" s="633" t="s">
        <v>194</v>
      </c>
      <c r="B11" s="633"/>
      <c r="C11" s="633"/>
      <c r="D11" s="633"/>
      <c r="E11" s="633"/>
      <c r="F11" s="633"/>
      <c r="G11" s="633"/>
      <c r="H11" s="633"/>
      <c r="I11" s="633"/>
      <c r="J11" s="633"/>
      <c r="K11" s="633"/>
      <c r="L11" s="633"/>
      <c r="M11" s="633"/>
      <c r="N11" s="633"/>
      <c r="O11" s="633"/>
      <c r="P11" s="633"/>
      <c r="Q11" s="633"/>
      <c r="R11" s="633"/>
      <c r="S11" s="633"/>
      <c r="T11" s="633"/>
      <c r="U11" s="633"/>
      <c r="V11" s="633"/>
      <c r="W11" s="23"/>
      <c r="X11" s="23"/>
      <c r="Y11" s="23"/>
      <c r="Z11" s="23"/>
      <c r="AA11" s="23"/>
      <c r="AB11" s="23"/>
      <c r="AC11" s="23"/>
      <c r="AD11" s="23"/>
      <c r="AE11" s="23"/>
      <c r="AF11" s="23"/>
      <c r="AG11" s="23"/>
      <c r="AH11" s="23"/>
      <c r="AI11" s="23"/>
      <c r="AJ11" s="23"/>
      <c r="AK11" s="23"/>
      <c r="AL11" s="23"/>
      <c r="AM11" s="23"/>
      <c r="AN11" s="23"/>
      <c r="AO11" s="23"/>
      <c r="AP11" s="23"/>
      <c r="AQ11" s="23"/>
      <c r="AR11" s="23"/>
    </row>
    <row r="12" spans="1:61" s="24" customFormat="1" ht="19.5" x14ac:dyDescent="0.25">
      <c r="A12" s="633" t="s">
        <v>195</v>
      </c>
      <c r="B12" s="633"/>
      <c r="C12" s="633"/>
      <c r="D12" s="633"/>
      <c r="E12" s="633"/>
      <c r="F12" s="633"/>
      <c r="G12" s="633"/>
      <c r="H12" s="633"/>
      <c r="I12" s="633"/>
      <c r="J12" s="633"/>
      <c r="K12" s="633"/>
      <c r="L12" s="633"/>
      <c r="M12" s="633"/>
      <c r="N12" s="633"/>
      <c r="O12" s="633"/>
      <c r="P12" s="633"/>
      <c r="Q12" s="633"/>
      <c r="R12" s="633"/>
      <c r="S12" s="633"/>
      <c r="T12" s="633"/>
      <c r="U12" s="633"/>
      <c r="V12" s="633"/>
      <c r="W12" s="23"/>
      <c r="X12" s="23"/>
      <c r="Y12" s="23"/>
      <c r="Z12" s="23"/>
      <c r="AA12" s="23"/>
      <c r="AB12" s="23"/>
      <c r="AC12" s="23"/>
      <c r="AD12" s="23"/>
      <c r="AE12" s="23"/>
      <c r="AF12" s="23"/>
      <c r="AG12" s="23"/>
      <c r="AH12" s="23"/>
      <c r="AI12" s="23"/>
      <c r="AJ12" s="23"/>
      <c r="AK12" s="23"/>
      <c r="AL12" s="23"/>
      <c r="AM12" s="23"/>
      <c r="AN12" s="23"/>
      <c r="AO12" s="23"/>
      <c r="AP12" s="23"/>
      <c r="AQ12" s="23"/>
      <c r="AR12" s="23"/>
    </row>
    <row r="13" spans="1:61" s="24" customFormat="1" ht="19.5" x14ac:dyDescent="0.25">
      <c r="A13" s="132"/>
      <c r="B13" s="132"/>
      <c r="C13" s="132"/>
      <c r="D13" s="132"/>
      <c r="E13" s="132"/>
      <c r="F13" s="132"/>
      <c r="G13" s="132"/>
      <c r="H13" s="132"/>
      <c r="I13" s="132"/>
      <c r="J13" s="132"/>
      <c r="K13" s="132"/>
      <c r="L13" s="132"/>
      <c r="M13" s="132"/>
      <c r="N13" s="132"/>
      <c r="O13" s="132"/>
      <c r="P13" s="132"/>
      <c r="Q13" s="132"/>
      <c r="R13" s="132"/>
      <c r="S13" s="132"/>
      <c r="T13" s="132"/>
      <c r="U13" s="132"/>
      <c r="V13" s="132"/>
      <c r="W13" s="23"/>
      <c r="X13" s="23"/>
      <c r="Y13" s="23"/>
      <c r="Z13" s="23"/>
      <c r="AA13" s="23"/>
      <c r="AB13" s="23"/>
      <c r="AC13" s="23"/>
      <c r="AD13" s="23"/>
      <c r="AE13" s="23"/>
      <c r="AF13" s="23"/>
      <c r="AG13" s="23"/>
      <c r="AH13" s="23"/>
      <c r="AI13" s="23"/>
      <c r="AJ13" s="23"/>
      <c r="AK13" s="23"/>
      <c r="AL13" s="23"/>
      <c r="AM13" s="23"/>
      <c r="AN13" s="23"/>
      <c r="AO13" s="23"/>
      <c r="AP13" s="23"/>
      <c r="AQ13" s="23"/>
      <c r="AR13" s="23"/>
    </row>
    <row r="14" spans="1:61" s="20" customFormat="1" ht="15" x14ac:dyDescent="0.2">
      <c r="A14" s="64" t="s">
        <v>4</v>
      </c>
      <c r="B14" s="632" t="s">
        <v>138</v>
      </c>
      <c r="C14" s="632"/>
      <c r="D14" s="632"/>
      <c r="E14" s="632"/>
      <c r="F14" s="632"/>
      <c r="G14" s="632"/>
      <c r="H14" s="632"/>
      <c r="I14" s="632"/>
      <c r="J14" s="632"/>
      <c r="K14" s="632"/>
      <c r="L14" s="632"/>
      <c r="M14" s="632"/>
      <c r="N14" s="632"/>
      <c r="O14" s="632"/>
      <c r="P14" s="632"/>
      <c r="Q14" s="632"/>
      <c r="R14" s="632"/>
      <c r="S14" s="632"/>
      <c r="T14" s="632"/>
      <c r="U14" s="632"/>
      <c r="V14" s="632"/>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61" s="20" customFormat="1" ht="15" x14ac:dyDescent="0.2">
      <c r="A15" s="64" t="s">
        <v>139</v>
      </c>
      <c r="B15" s="632" t="s">
        <v>140</v>
      </c>
      <c r="C15" s="632"/>
      <c r="D15" s="632"/>
      <c r="E15" s="632"/>
      <c r="F15" s="632"/>
      <c r="G15" s="632"/>
      <c r="H15" s="632"/>
      <c r="I15" s="632"/>
      <c r="J15" s="632"/>
      <c r="K15" s="632"/>
      <c r="L15" s="632"/>
      <c r="M15" s="632"/>
      <c r="N15" s="632"/>
      <c r="O15" s="632"/>
      <c r="P15" s="632"/>
      <c r="Q15" s="632"/>
      <c r="R15" s="632"/>
      <c r="S15" s="632"/>
      <c r="T15" s="632"/>
      <c r="U15" s="632"/>
      <c r="V15" s="632"/>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61" s="20" customFormat="1" ht="15" x14ac:dyDescent="0.2">
      <c r="A16" s="64" t="s">
        <v>141</v>
      </c>
      <c r="B16" s="637" t="s">
        <v>142</v>
      </c>
      <c r="C16" s="638"/>
      <c r="D16" s="638"/>
      <c r="E16" s="638"/>
      <c r="F16" s="638"/>
      <c r="G16" s="638"/>
      <c r="H16" s="638"/>
      <c r="I16" s="638"/>
      <c r="J16" s="638"/>
      <c r="K16" s="638"/>
      <c r="L16" s="638"/>
      <c r="M16" s="638"/>
      <c r="N16" s="638"/>
      <c r="O16" s="638"/>
      <c r="P16" s="638"/>
      <c r="Q16" s="638"/>
      <c r="R16" s="638"/>
      <c r="S16" s="638"/>
      <c r="T16" s="638"/>
      <c r="U16" s="638"/>
      <c r="V16" s="639"/>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row>
    <row r="17" spans="1:44" s="20" customFormat="1" ht="15" x14ac:dyDescent="0.2">
      <c r="A17" s="45"/>
      <c r="B17" s="45"/>
      <c r="C17" s="45"/>
      <c r="D17" s="45"/>
      <c r="E17" s="54"/>
      <c r="F17" s="45"/>
      <c r="G17" s="45"/>
      <c r="H17" s="55"/>
      <c r="I17" s="45"/>
      <c r="J17" s="45"/>
      <c r="K17" s="45"/>
      <c r="L17" s="45"/>
      <c r="M17" s="45"/>
      <c r="N17" s="45"/>
      <c r="O17" s="45"/>
      <c r="P17" s="45"/>
      <c r="Q17" s="45"/>
      <c r="R17" s="45"/>
      <c r="S17" s="45"/>
      <c r="T17" s="45"/>
      <c r="U17" s="45"/>
      <c r="V17" s="53"/>
      <c r="W17" s="25"/>
      <c r="X17" s="25"/>
      <c r="Y17" s="25"/>
      <c r="Z17" s="25"/>
      <c r="AA17" s="25"/>
      <c r="AB17" s="25"/>
      <c r="AC17" s="25"/>
      <c r="AD17" s="25"/>
      <c r="AE17" s="25"/>
      <c r="AF17" s="25"/>
      <c r="AG17" s="25"/>
      <c r="AH17" s="25"/>
      <c r="AI17" s="25"/>
      <c r="AJ17" s="25"/>
      <c r="AK17" s="25"/>
      <c r="AL17" s="25"/>
      <c r="AM17" s="25"/>
      <c r="AN17" s="25"/>
      <c r="AO17" s="25"/>
      <c r="AP17" s="25"/>
      <c r="AQ17" s="25"/>
      <c r="AR17" s="25"/>
    </row>
    <row r="18" spans="1:44" s="20" customFormat="1" ht="15" x14ac:dyDescent="0.2">
      <c r="A18" s="629" t="s">
        <v>10</v>
      </c>
      <c r="B18" s="629" t="s">
        <v>15</v>
      </c>
      <c r="C18" s="629" t="s">
        <v>196</v>
      </c>
      <c r="D18" s="629" t="s">
        <v>197</v>
      </c>
      <c r="E18" s="629" t="s">
        <v>198</v>
      </c>
      <c r="F18" s="629" t="s">
        <v>199</v>
      </c>
      <c r="G18" s="629" t="s">
        <v>109</v>
      </c>
      <c r="H18" s="629" t="s">
        <v>200</v>
      </c>
      <c r="I18" s="635" t="s">
        <v>16</v>
      </c>
      <c r="J18" s="635"/>
      <c r="K18" s="635"/>
      <c r="L18" s="635" t="s">
        <v>17</v>
      </c>
      <c r="M18" s="635"/>
      <c r="N18" s="635"/>
      <c r="O18" s="635" t="s">
        <v>18</v>
      </c>
      <c r="P18" s="635"/>
      <c r="Q18" s="635"/>
      <c r="R18" s="635" t="s">
        <v>19</v>
      </c>
      <c r="S18" s="635"/>
      <c r="T18" s="635"/>
      <c r="U18" s="629" t="s">
        <v>20</v>
      </c>
      <c r="V18" s="629" t="s">
        <v>201</v>
      </c>
      <c r="W18" s="25"/>
      <c r="X18" s="25"/>
      <c r="Y18" s="25"/>
      <c r="Z18" s="25"/>
      <c r="AA18" s="25"/>
      <c r="AB18" s="25"/>
      <c r="AC18" s="25"/>
      <c r="AD18" s="25"/>
      <c r="AE18" s="25"/>
      <c r="AF18" s="25"/>
      <c r="AG18" s="25"/>
      <c r="AH18" s="25"/>
      <c r="AI18" s="25"/>
      <c r="AJ18" s="25"/>
      <c r="AK18" s="25"/>
      <c r="AL18" s="25"/>
      <c r="AM18" s="25"/>
      <c r="AN18" s="25"/>
      <c r="AO18" s="25"/>
      <c r="AP18" s="25"/>
      <c r="AQ18" s="25"/>
      <c r="AR18" s="25"/>
    </row>
    <row r="19" spans="1:44" s="22" customFormat="1" ht="24" customHeight="1" x14ac:dyDescent="0.25">
      <c r="A19" s="629"/>
      <c r="B19" s="629"/>
      <c r="C19" s="629"/>
      <c r="D19" s="629"/>
      <c r="E19" s="629"/>
      <c r="F19" s="629"/>
      <c r="G19" s="629"/>
      <c r="H19" s="629"/>
      <c r="I19" s="42" t="s">
        <v>25</v>
      </c>
      <c r="J19" s="42" t="s">
        <v>26</v>
      </c>
      <c r="K19" s="42" t="s">
        <v>27</v>
      </c>
      <c r="L19" s="42" t="s">
        <v>28</v>
      </c>
      <c r="M19" s="42" t="s">
        <v>29</v>
      </c>
      <c r="N19" s="42" t="s">
        <v>30</v>
      </c>
      <c r="O19" s="42" t="s">
        <v>31</v>
      </c>
      <c r="P19" s="42" t="s">
        <v>32</v>
      </c>
      <c r="Q19" s="42" t="s">
        <v>33</v>
      </c>
      <c r="R19" s="42" t="s">
        <v>34</v>
      </c>
      <c r="S19" s="42" t="s">
        <v>35</v>
      </c>
      <c r="T19" s="42" t="s">
        <v>36</v>
      </c>
      <c r="U19" s="629"/>
      <c r="V19" s="629"/>
      <c r="W19" s="26"/>
      <c r="X19" s="26"/>
      <c r="Y19" s="26"/>
      <c r="Z19" s="26"/>
      <c r="AA19" s="26"/>
      <c r="AB19" s="26"/>
      <c r="AC19" s="26"/>
      <c r="AD19" s="26"/>
      <c r="AE19" s="26"/>
      <c r="AF19" s="26"/>
      <c r="AG19" s="26"/>
      <c r="AH19" s="26"/>
      <c r="AI19" s="26"/>
      <c r="AJ19" s="26"/>
      <c r="AK19" s="26"/>
      <c r="AL19" s="26"/>
      <c r="AM19" s="26"/>
      <c r="AN19" s="26"/>
      <c r="AO19" s="26"/>
      <c r="AP19" s="26"/>
      <c r="AQ19" s="26"/>
      <c r="AR19" s="26"/>
    </row>
    <row r="20" spans="1:44" s="27" customFormat="1" ht="54.75" customHeight="1" x14ac:dyDescent="0.2">
      <c r="A20" s="218"/>
      <c r="B20" s="218"/>
      <c r="C20" s="218"/>
      <c r="D20" s="218"/>
      <c r="E20" s="218"/>
      <c r="F20" s="218"/>
      <c r="G20" s="218"/>
      <c r="H20" s="218"/>
      <c r="I20" s="218"/>
      <c r="J20" s="218"/>
      <c r="K20" s="218"/>
      <c r="L20" s="218"/>
      <c r="M20" s="218"/>
      <c r="N20" s="218"/>
      <c r="O20" s="218"/>
      <c r="P20" s="218"/>
      <c r="Q20" s="218"/>
      <c r="R20" s="218"/>
      <c r="S20" s="218"/>
      <c r="T20" s="218"/>
      <c r="U20" s="218"/>
      <c r="V20" s="218"/>
    </row>
    <row r="21" spans="1:44" s="25" customFormat="1" ht="65.25" customHeight="1" x14ac:dyDescent="0.2">
      <c r="A21" s="218"/>
      <c r="B21" s="218"/>
      <c r="C21" s="218"/>
      <c r="D21" s="218"/>
      <c r="E21" s="218"/>
      <c r="F21" s="218"/>
      <c r="G21" s="218"/>
      <c r="H21" s="218"/>
      <c r="I21" s="218"/>
      <c r="J21" s="218"/>
      <c r="K21" s="218"/>
      <c r="L21" s="218"/>
      <c r="M21" s="218"/>
      <c r="N21" s="218"/>
      <c r="O21" s="218"/>
      <c r="P21" s="218"/>
      <c r="Q21" s="218"/>
      <c r="R21" s="218"/>
      <c r="S21" s="218"/>
      <c r="T21" s="218"/>
      <c r="U21" s="218"/>
      <c r="V21" s="218"/>
      <c r="W21" s="30"/>
    </row>
    <row r="22" spans="1:44" s="25" customFormat="1" ht="65.25" customHeight="1" x14ac:dyDescent="0.2">
      <c r="A22" s="218"/>
      <c r="B22" s="218"/>
      <c r="C22" s="218"/>
      <c r="D22" s="218"/>
      <c r="E22" s="218"/>
      <c r="F22" s="218"/>
      <c r="G22" s="218"/>
      <c r="H22" s="218"/>
      <c r="I22" s="218"/>
      <c r="J22" s="218"/>
      <c r="K22" s="218"/>
      <c r="L22" s="218"/>
      <c r="M22" s="218"/>
      <c r="N22" s="218"/>
      <c r="O22" s="218"/>
      <c r="P22" s="218"/>
      <c r="Q22" s="218"/>
      <c r="R22" s="218"/>
      <c r="S22" s="218"/>
      <c r="T22" s="218"/>
      <c r="U22" s="218"/>
      <c r="V22" s="218"/>
      <c r="W22" s="30"/>
    </row>
    <row r="23" spans="1:44" s="25" customFormat="1" ht="65.25" customHeight="1" x14ac:dyDescent="0.2">
      <c r="A23" s="218"/>
      <c r="B23" s="218"/>
      <c r="C23" s="218"/>
      <c r="D23" s="218"/>
      <c r="E23" s="218"/>
      <c r="F23" s="218"/>
      <c r="G23" s="218"/>
      <c r="H23" s="218"/>
      <c r="I23" s="218"/>
      <c r="J23" s="218"/>
      <c r="K23" s="218"/>
      <c r="L23" s="218"/>
      <c r="M23" s="218"/>
      <c r="N23" s="218"/>
      <c r="O23" s="218"/>
      <c r="P23" s="218"/>
      <c r="Q23" s="218"/>
      <c r="R23" s="218"/>
      <c r="S23" s="218"/>
      <c r="T23" s="218"/>
      <c r="U23" s="218"/>
      <c r="V23" s="218"/>
      <c r="W23" s="30"/>
    </row>
    <row r="24" spans="1:44" s="25" customFormat="1" ht="65.25" customHeight="1" x14ac:dyDescent="0.2">
      <c r="A24" s="218"/>
      <c r="B24" s="218"/>
      <c r="C24" s="218"/>
      <c r="D24" s="218"/>
      <c r="E24" s="218"/>
      <c r="F24" s="218"/>
      <c r="G24" s="218"/>
      <c r="H24" s="218"/>
      <c r="I24" s="218"/>
      <c r="J24" s="218"/>
      <c r="K24" s="218"/>
      <c r="L24" s="218"/>
      <c r="M24" s="218"/>
      <c r="N24" s="218"/>
      <c r="O24" s="218"/>
      <c r="P24" s="218"/>
      <c r="Q24" s="218"/>
      <c r="R24" s="218"/>
      <c r="S24" s="218"/>
      <c r="T24" s="218"/>
      <c r="U24" s="218"/>
      <c r="V24" s="218"/>
      <c r="W24" s="30"/>
    </row>
    <row r="25" spans="1:44" customFormat="1" ht="65.25" customHeight="1" x14ac:dyDescent="0.25">
      <c r="A25" s="218"/>
      <c r="B25" s="218"/>
      <c r="C25" s="218"/>
      <c r="D25" s="218"/>
      <c r="E25" s="218"/>
      <c r="F25" s="218"/>
      <c r="G25" s="218"/>
      <c r="H25" s="218"/>
      <c r="I25" s="218"/>
      <c r="J25" s="218"/>
      <c r="K25" s="218"/>
      <c r="L25" s="218"/>
      <c r="M25" s="218"/>
      <c r="N25" s="218"/>
      <c r="O25" s="218"/>
      <c r="P25" s="218"/>
      <c r="Q25" s="218"/>
      <c r="R25" s="218"/>
      <c r="S25" s="218"/>
      <c r="T25" s="218"/>
      <c r="U25" s="218"/>
      <c r="V25" s="218"/>
    </row>
    <row r="26" spans="1:44" customFormat="1" ht="65.25" customHeight="1" x14ac:dyDescent="0.25">
      <c r="A26" s="218"/>
      <c r="B26" s="218"/>
      <c r="C26" s="218"/>
      <c r="D26" s="218"/>
      <c r="E26" s="218"/>
      <c r="F26" s="218"/>
      <c r="G26" s="218"/>
      <c r="H26" s="218"/>
      <c r="I26" s="218"/>
      <c r="J26" s="218"/>
      <c r="K26" s="218"/>
      <c r="L26" s="218"/>
      <c r="M26" s="218"/>
      <c r="N26" s="218"/>
      <c r="O26" s="218"/>
      <c r="P26" s="218"/>
      <c r="Q26" s="218"/>
      <c r="R26" s="218"/>
      <c r="S26" s="218"/>
      <c r="T26" s="218"/>
      <c r="U26" s="218"/>
      <c r="V26" s="218"/>
    </row>
    <row r="27" spans="1:44" customFormat="1" ht="65.25" customHeight="1" x14ac:dyDescent="0.25">
      <c r="A27" s="218"/>
      <c r="B27" s="218"/>
      <c r="C27" s="218"/>
      <c r="D27" s="218"/>
      <c r="E27" s="218"/>
      <c r="F27" s="218"/>
      <c r="G27" s="218"/>
      <c r="H27" s="218"/>
      <c r="I27" s="218"/>
      <c r="J27" s="218"/>
      <c r="K27" s="218"/>
      <c r="L27" s="218"/>
      <c r="M27" s="218"/>
      <c r="N27" s="218"/>
      <c r="O27" s="218"/>
      <c r="P27" s="218"/>
      <c r="Q27" s="218"/>
      <c r="R27" s="218"/>
      <c r="S27" s="218"/>
      <c r="T27" s="218"/>
      <c r="U27" s="218"/>
      <c r="V27" s="218"/>
    </row>
    <row r="28" spans="1:44" customFormat="1" ht="65.25" customHeight="1" x14ac:dyDescent="0.25">
      <c r="A28" s="218"/>
      <c r="B28" s="218"/>
      <c r="C28" s="218"/>
      <c r="D28" s="218"/>
      <c r="E28" s="218"/>
      <c r="F28" s="218"/>
      <c r="G28" s="218"/>
      <c r="H28" s="218"/>
      <c r="I28" s="218"/>
      <c r="J28" s="218"/>
      <c r="K28" s="218"/>
      <c r="L28" s="218"/>
      <c r="M28" s="218"/>
      <c r="N28" s="218"/>
      <c r="O28" s="218"/>
      <c r="P28" s="218"/>
      <c r="Q28" s="218"/>
      <c r="R28" s="218"/>
      <c r="S28" s="218"/>
      <c r="T28" s="218"/>
      <c r="U28" s="218"/>
      <c r="V28" s="218"/>
    </row>
    <row r="29" spans="1:44" customFormat="1" ht="65.25" customHeight="1" x14ac:dyDescent="0.25">
      <c r="A29" s="218"/>
      <c r="B29" s="218"/>
      <c r="C29" s="218"/>
      <c r="D29" s="218"/>
      <c r="E29" s="218"/>
      <c r="F29" s="218"/>
      <c r="G29" s="218"/>
      <c r="H29" s="218"/>
      <c r="I29" s="218"/>
      <c r="J29" s="218"/>
      <c r="K29" s="218"/>
      <c r="L29" s="218"/>
      <c r="M29" s="218"/>
      <c r="N29" s="218"/>
      <c r="O29" s="218"/>
      <c r="P29" s="218"/>
      <c r="Q29" s="218"/>
      <c r="R29" s="218"/>
      <c r="S29" s="218"/>
      <c r="T29" s="218"/>
      <c r="U29" s="218"/>
      <c r="V29" s="218"/>
    </row>
    <row r="30" spans="1:44" s="210" customFormat="1" ht="38.25" customHeight="1" x14ac:dyDescent="0.2">
      <c r="A30" s="218"/>
      <c r="B30" s="218"/>
      <c r="C30" s="218"/>
      <c r="D30" s="218"/>
      <c r="E30" s="218"/>
      <c r="F30" s="218"/>
      <c r="G30" s="218"/>
      <c r="H30" s="218"/>
      <c r="I30" s="218"/>
      <c r="J30" s="218"/>
      <c r="K30" s="218"/>
      <c r="L30" s="218"/>
      <c r="M30" s="218"/>
      <c r="N30" s="218"/>
      <c r="O30" s="218"/>
      <c r="P30" s="218"/>
      <c r="Q30" s="218"/>
      <c r="R30" s="218"/>
      <c r="S30" s="218"/>
      <c r="T30" s="218"/>
      <c r="U30" s="218"/>
      <c r="V30" s="218"/>
    </row>
    <row r="31" spans="1:44" s="20" customFormat="1" ht="15" x14ac:dyDescent="0.2">
      <c r="A31" s="76"/>
      <c r="B31" s="76"/>
      <c r="C31" s="76"/>
      <c r="D31" s="76"/>
      <c r="E31" s="77"/>
      <c r="F31" s="636"/>
      <c r="G31" s="635"/>
      <c r="H31" s="635"/>
      <c r="I31" s="78">
        <f>SUM(I20:I30)</f>
        <v>0</v>
      </c>
      <c r="J31" s="78">
        <f t="shared" ref="J31:T31" si="0">SUM(J20:J30)</f>
        <v>0</v>
      </c>
      <c r="K31" s="78">
        <f t="shared" si="0"/>
        <v>0</v>
      </c>
      <c r="L31" s="78">
        <f t="shared" si="0"/>
        <v>0</v>
      </c>
      <c r="M31" s="78">
        <f t="shared" si="0"/>
        <v>0</v>
      </c>
      <c r="N31" s="78">
        <f t="shared" si="0"/>
        <v>0</v>
      </c>
      <c r="O31" s="78">
        <f t="shared" si="0"/>
        <v>0</v>
      </c>
      <c r="P31" s="78">
        <f t="shared" si="0"/>
        <v>0</v>
      </c>
      <c r="Q31" s="78">
        <f t="shared" si="0"/>
        <v>0</v>
      </c>
      <c r="R31" s="78">
        <f t="shared" si="0"/>
        <v>0</v>
      </c>
      <c r="S31" s="78">
        <f t="shared" si="0"/>
        <v>0</v>
      </c>
      <c r="T31" s="78">
        <f t="shared" si="0"/>
        <v>0</v>
      </c>
      <c r="U31" s="79">
        <f>SUM(U20:U30)</f>
        <v>0</v>
      </c>
      <c r="V31" s="211"/>
      <c r="W31" s="30"/>
      <c r="X31" s="25"/>
      <c r="Y31" s="25"/>
      <c r="Z31" s="25"/>
      <c r="AA31" s="25"/>
      <c r="AB31" s="25"/>
      <c r="AC31" s="25"/>
      <c r="AD31" s="25"/>
      <c r="AE31" s="25"/>
      <c r="AF31" s="25"/>
      <c r="AG31" s="25"/>
      <c r="AH31" s="25"/>
      <c r="AI31" s="25"/>
      <c r="AJ31" s="25"/>
      <c r="AK31" s="25"/>
      <c r="AL31" s="25"/>
      <c r="AM31" s="25"/>
      <c r="AN31" s="25"/>
      <c r="AO31" s="25"/>
      <c r="AP31" s="25"/>
      <c r="AQ31" s="25"/>
      <c r="AR31" s="25"/>
    </row>
    <row r="32" spans="1:44" ht="15" x14ac:dyDescent="0.2">
      <c r="A32" s="45"/>
      <c r="B32" s="45"/>
      <c r="C32" s="45"/>
      <c r="D32" s="45"/>
      <c r="E32" s="54"/>
      <c r="F32" s="45"/>
      <c r="G32" s="45"/>
      <c r="H32" s="55"/>
      <c r="I32" s="45"/>
      <c r="J32" s="45"/>
      <c r="K32" s="45"/>
      <c r="L32" s="45"/>
      <c r="M32" s="45"/>
      <c r="N32" s="45"/>
      <c r="O32" s="45"/>
      <c r="P32" s="45"/>
      <c r="Q32" s="45"/>
      <c r="R32" s="45"/>
      <c r="S32" s="45"/>
      <c r="T32" s="45"/>
      <c r="U32" s="45"/>
      <c r="V32" s="53"/>
      <c r="W32" s="7"/>
    </row>
    <row r="33" spans="1:22" ht="15" x14ac:dyDescent="0.2">
      <c r="A33" s="45"/>
      <c r="B33" s="45"/>
      <c r="C33" s="45"/>
      <c r="D33" s="45"/>
      <c r="E33" s="54"/>
      <c r="F33" s="45"/>
      <c r="G33" s="45"/>
      <c r="H33" s="55"/>
      <c r="I33" s="45"/>
      <c r="J33" s="45"/>
      <c r="K33" s="45"/>
      <c r="L33" s="45"/>
      <c r="M33" s="45"/>
      <c r="N33" s="45"/>
      <c r="O33" s="45"/>
      <c r="P33" s="45"/>
      <c r="Q33" s="45"/>
      <c r="R33" s="45"/>
      <c r="S33" s="45"/>
      <c r="T33" s="45"/>
      <c r="U33" s="45"/>
      <c r="V33" s="53"/>
    </row>
    <row r="35" spans="1:22" ht="15" x14ac:dyDescent="0.2">
      <c r="F35" s="45"/>
    </row>
    <row r="36" spans="1:22" ht="15" x14ac:dyDescent="0.2">
      <c r="F36" s="45"/>
    </row>
    <row r="37" spans="1:22" ht="15" x14ac:dyDescent="0.2">
      <c r="C37" s="627"/>
      <c r="D37" s="627"/>
      <c r="E37" s="53"/>
      <c r="F37" s="45"/>
      <c r="G37" s="45"/>
      <c r="H37" s="45"/>
      <c r="I37" s="123"/>
      <c r="J37" s="123"/>
      <c r="K37" s="123"/>
      <c r="L37" s="123"/>
      <c r="M37" s="45"/>
      <c r="N37" s="45"/>
      <c r="O37" s="45"/>
      <c r="P37" s="45"/>
      <c r="Q37" s="45"/>
      <c r="R37" s="627"/>
      <c r="S37" s="627"/>
      <c r="T37" s="627"/>
    </row>
    <row r="38" spans="1:22" ht="15" x14ac:dyDescent="0.2">
      <c r="C38" s="628" t="s">
        <v>192</v>
      </c>
      <c r="D38" s="628"/>
      <c r="E38" s="53"/>
      <c r="F38" s="45"/>
      <c r="G38" s="45"/>
      <c r="H38" s="63"/>
      <c r="I38" s="628" t="s">
        <v>133</v>
      </c>
      <c r="J38" s="628"/>
      <c r="K38" s="628"/>
      <c r="L38" s="628"/>
      <c r="M38" s="63"/>
      <c r="N38" s="45"/>
      <c r="O38" s="63"/>
      <c r="P38" s="45"/>
      <c r="Q38" s="63"/>
      <c r="R38" s="628" t="s">
        <v>134</v>
      </c>
      <c r="S38" s="628"/>
      <c r="T38" s="628"/>
    </row>
    <row r="39" spans="1:22" ht="15" customHeight="1" x14ac:dyDescent="0.2">
      <c r="C39" s="626" t="s">
        <v>193</v>
      </c>
      <c r="D39" s="626"/>
      <c r="E39" s="53"/>
      <c r="F39" s="45"/>
      <c r="G39" s="45"/>
      <c r="H39" s="53"/>
      <c r="I39" s="613" t="s">
        <v>136</v>
      </c>
      <c r="J39" s="613"/>
      <c r="K39" s="613"/>
      <c r="L39" s="613"/>
      <c r="M39" s="53"/>
      <c r="N39" s="45"/>
      <c r="O39" s="45"/>
      <c r="P39" s="45"/>
      <c r="Q39" s="45"/>
      <c r="R39" s="626" t="s">
        <v>137</v>
      </c>
      <c r="S39" s="626"/>
      <c r="T39" s="626"/>
    </row>
    <row r="40" spans="1:22" ht="15" x14ac:dyDescent="0.2">
      <c r="F40" s="45"/>
    </row>
    <row r="41" spans="1:22" ht="15" x14ac:dyDescent="0.2">
      <c r="F41" s="45"/>
    </row>
    <row r="42" spans="1:22" ht="15" x14ac:dyDescent="0.2">
      <c r="F42" s="45"/>
    </row>
    <row r="43" spans="1:22" ht="15" x14ac:dyDescent="0.2">
      <c r="F43" s="45"/>
    </row>
    <row r="44" spans="1:22" ht="15" x14ac:dyDescent="0.2">
      <c r="F44" s="45"/>
    </row>
  </sheetData>
  <mergeCells count="29">
    <mergeCell ref="A10:V10"/>
    <mergeCell ref="A11:V11"/>
    <mergeCell ref="A12:V12"/>
    <mergeCell ref="U18:U19"/>
    <mergeCell ref="V18:V19"/>
    <mergeCell ref="L18:N18"/>
    <mergeCell ref="O18:Q18"/>
    <mergeCell ref="R18:T18"/>
    <mergeCell ref="B14:V14"/>
    <mergeCell ref="B15:V15"/>
    <mergeCell ref="B16:V16"/>
    <mergeCell ref="G18:G19"/>
    <mergeCell ref="H18:H19"/>
    <mergeCell ref="I18:K18"/>
    <mergeCell ref="A18:A19"/>
    <mergeCell ref="B18:B19"/>
    <mergeCell ref="F31:H31"/>
    <mergeCell ref="C18:C19"/>
    <mergeCell ref="D18:D19"/>
    <mergeCell ref="E18:E19"/>
    <mergeCell ref="F18:F19"/>
    <mergeCell ref="C39:D39"/>
    <mergeCell ref="R39:T39"/>
    <mergeCell ref="I38:L38"/>
    <mergeCell ref="I39:L39"/>
    <mergeCell ref="C37:D37"/>
    <mergeCell ref="R37:T37"/>
    <mergeCell ref="C38:D38"/>
    <mergeCell ref="R38:T38"/>
  </mergeCells>
  <pageMargins left="0.23622047244094491" right="0.23622047244094491" top="0.39370078740157483" bottom="0.39370078740157483" header="0.31496062992125984" footer="0.31496062992125984"/>
  <pageSetup paperSize="5" scale="20" fitToHeight="0" orientation="landscape" r:id="rId1"/>
  <headerFooter>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B6865-EFA2-451A-B50E-52517C522886}">
  <sheetPr>
    <pageSetUpPr fitToPage="1"/>
  </sheetPr>
  <dimension ref="A6:W32"/>
  <sheetViews>
    <sheetView showGridLines="0" topLeftCell="A12" zoomScale="50" zoomScaleNormal="50" workbookViewId="0">
      <selection activeCell="A18" sqref="A18:A19"/>
    </sheetView>
  </sheetViews>
  <sheetFormatPr defaultColWidth="11.42578125" defaultRowHeight="15" x14ac:dyDescent="0.2"/>
  <cols>
    <col min="1" max="1" width="34.85546875" style="53" customWidth="1"/>
    <col min="2" max="3" width="20.28515625" style="45" customWidth="1"/>
    <col min="4" max="4" width="31.28515625" style="53" customWidth="1"/>
    <col min="5" max="5" width="30.140625" style="53" customWidth="1"/>
    <col min="6" max="6" width="16.42578125" style="45" bestFit="1" customWidth="1"/>
    <col min="7" max="7" width="24" style="45" customWidth="1"/>
    <col min="8" max="8" width="39" style="53" customWidth="1"/>
    <col min="9" max="9" width="11.85546875" style="45" customWidth="1"/>
    <col min="10" max="10" width="13.85546875" style="45" customWidth="1"/>
    <col min="11" max="11" width="11.85546875" style="45" customWidth="1"/>
    <col min="12" max="12" width="10.42578125" style="45" customWidth="1"/>
    <col min="13" max="13" width="10.140625" style="45" customWidth="1"/>
    <col min="14" max="14" width="11.7109375" style="45" customWidth="1"/>
    <col min="15" max="17" width="17.5703125" style="45" customWidth="1"/>
    <col min="18" max="18" width="12.5703125" style="45" customWidth="1"/>
    <col min="19" max="20" width="17.42578125" style="45" customWidth="1"/>
    <col min="21" max="21" width="19.5703125" style="45" customWidth="1"/>
    <col min="22" max="22" width="95" style="45" customWidth="1"/>
    <col min="23" max="23" width="23.140625" style="45" customWidth="1"/>
    <col min="24" max="16384" width="11.42578125" style="45"/>
  </cols>
  <sheetData>
    <row r="6" spans="1:23" s="518" customFormat="1" x14ac:dyDescent="0.2">
      <c r="A6" s="517"/>
      <c r="D6" s="517"/>
      <c r="E6" s="517"/>
      <c r="H6" s="517"/>
    </row>
    <row r="7" spans="1:23" s="518" customFormat="1" x14ac:dyDescent="0.2">
      <c r="A7" s="517"/>
      <c r="D7" s="517"/>
      <c r="E7" s="517"/>
      <c r="H7" s="517"/>
    </row>
    <row r="8" spans="1:23" s="518" customFormat="1" x14ac:dyDescent="0.2">
      <c r="A8" s="517"/>
      <c r="D8" s="517"/>
      <c r="E8" s="517"/>
      <c r="H8" s="517"/>
    </row>
    <row r="9" spans="1:23" s="518" customFormat="1" ht="19.5" x14ac:dyDescent="0.25">
      <c r="A9" s="633" t="s">
        <v>2</v>
      </c>
      <c r="B9" s="633"/>
      <c r="C9" s="633"/>
      <c r="D9" s="633"/>
      <c r="E9" s="633"/>
      <c r="F9" s="633"/>
      <c r="G9" s="633"/>
      <c r="H9" s="633"/>
      <c r="I9" s="633"/>
      <c r="J9" s="633"/>
      <c r="K9" s="633"/>
      <c r="L9" s="633"/>
      <c r="M9" s="633"/>
      <c r="N9" s="633"/>
      <c r="O9" s="633"/>
      <c r="P9" s="633"/>
      <c r="Q9" s="633"/>
      <c r="R9" s="633"/>
      <c r="S9" s="633"/>
      <c r="T9" s="633"/>
      <c r="U9" s="633"/>
      <c r="V9" s="633"/>
      <c r="W9" s="633"/>
    </row>
    <row r="10" spans="1:23" s="518" customFormat="1" ht="19.5" x14ac:dyDescent="0.25">
      <c r="A10" s="633" t="s">
        <v>3</v>
      </c>
      <c r="B10" s="633"/>
      <c r="C10" s="633"/>
      <c r="D10" s="633"/>
      <c r="E10" s="633"/>
      <c r="F10" s="633"/>
      <c r="G10" s="633"/>
      <c r="H10" s="633"/>
      <c r="I10" s="633"/>
      <c r="J10" s="633"/>
      <c r="K10" s="633"/>
      <c r="L10" s="633"/>
      <c r="M10" s="633"/>
      <c r="N10" s="633"/>
      <c r="O10" s="633"/>
      <c r="P10" s="633"/>
      <c r="Q10" s="633"/>
      <c r="R10" s="633"/>
      <c r="S10" s="633"/>
      <c r="T10" s="633"/>
      <c r="U10" s="633"/>
      <c r="V10" s="633"/>
      <c r="W10" s="633"/>
    </row>
    <row r="11" spans="1:23" ht="19.5" x14ac:dyDescent="0.25">
      <c r="A11" s="3"/>
      <c r="B11" s="1"/>
      <c r="C11" s="1"/>
      <c r="D11" s="3"/>
      <c r="E11" s="3"/>
      <c r="F11" s="1"/>
      <c r="G11" s="1"/>
      <c r="H11" s="3"/>
      <c r="I11" s="1"/>
      <c r="J11" s="1"/>
      <c r="K11" s="1"/>
      <c r="L11" s="1"/>
      <c r="M11" s="1"/>
      <c r="N11" s="1"/>
      <c r="O11" s="1"/>
      <c r="P11" s="1"/>
      <c r="Q11" s="1"/>
      <c r="R11" s="1"/>
      <c r="S11" s="1"/>
      <c r="T11" s="1"/>
      <c r="U11" s="1"/>
      <c r="V11" s="1"/>
      <c r="W11" s="36"/>
    </row>
    <row r="12" spans="1:23" x14ac:dyDescent="0.2">
      <c r="A12" s="64" t="s">
        <v>202</v>
      </c>
      <c r="B12" s="632" t="s">
        <v>203</v>
      </c>
      <c r="C12" s="632"/>
      <c r="D12" s="632"/>
      <c r="E12" s="632"/>
      <c r="F12" s="632"/>
      <c r="G12" s="632"/>
      <c r="H12" s="632"/>
      <c r="I12" s="632"/>
      <c r="J12" s="632"/>
      <c r="K12" s="632"/>
      <c r="L12" s="632"/>
      <c r="M12" s="632"/>
      <c r="N12" s="632"/>
      <c r="O12" s="632"/>
      <c r="P12" s="632"/>
      <c r="Q12" s="632"/>
      <c r="R12" s="632"/>
      <c r="S12" s="632"/>
      <c r="T12" s="632"/>
      <c r="U12" s="632"/>
      <c r="V12" s="632"/>
      <c r="W12" s="632"/>
    </row>
    <row r="13" spans="1:23" x14ac:dyDescent="0.2">
      <c r="A13" s="64" t="s">
        <v>139</v>
      </c>
      <c r="B13" s="632" t="s">
        <v>140</v>
      </c>
      <c r="C13" s="632"/>
      <c r="D13" s="632"/>
      <c r="E13" s="632"/>
      <c r="F13" s="632"/>
      <c r="G13" s="632"/>
      <c r="H13" s="632"/>
      <c r="I13" s="632"/>
      <c r="J13" s="632"/>
      <c r="K13" s="632"/>
      <c r="L13" s="632"/>
      <c r="M13" s="632"/>
      <c r="N13" s="632"/>
      <c r="O13" s="632"/>
      <c r="P13" s="632"/>
      <c r="Q13" s="632"/>
      <c r="R13" s="632"/>
      <c r="S13" s="632"/>
      <c r="T13" s="632"/>
      <c r="U13" s="632"/>
      <c r="V13" s="632"/>
      <c r="W13" s="632"/>
    </row>
    <row r="14" spans="1:23" x14ac:dyDescent="0.2">
      <c r="A14" s="64" t="s">
        <v>141</v>
      </c>
      <c r="B14" s="632" t="s">
        <v>142</v>
      </c>
      <c r="C14" s="632"/>
      <c r="D14" s="632"/>
      <c r="E14" s="632"/>
      <c r="F14" s="632"/>
      <c r="G14" s="632"/>
      <c r="H14" s="632"/>
      <c r="I14" s="632"/>
      <c r="J14" s="632"/>
      <c r="K14" s="632"/>
      <c r="L14" s="632"/>
      <c r="M14" s="632"/>
      <c r="N14" s="632"/>
      <c r="O14" s="632"/>
      <c r="P14" s="632"/>
      <c r="Q14" s="632"/>
      <c r="R14" s="632"/>
      <c r="S14" s="632"/>
      <c r="T14" s="632"/>
      <c r="U14" s="632"/>
      <c r="V14" s="632"/>
      <c r="W14" s="632"/>
    </row>
    <row r="16" spans="1:23" s="373" customFormat="1" ht="23.25" customHeight="1" x14ac:dyDescent="0.25">
      <c r="A16" s="611" t="s">
        <v>10</v>
      </c>
      <c r="B16" s="611" t="s">
        <v>11</v>
      </c>
      <c r="C16" s="611" t="s">
        <v>143</v>
      </c>
      <c r="D16" s="611" t="s">
        <v>12</v>
      </c>
      <c r="E16" s="611" t="s">
        <v>204</v>
      </c>
      <c r="F16" s="634" t="s">
        <v>145</v>
      </c>
      <c r="G16" s="634"/>
      <c r="H16" s="629" t="s">
        <v>15</v>
      </c>
      <c r="I16" s="634" t="s">
        <v>16</v>
      </c>
      <c r="J16" s="634"/>
      <c r="K16" s="634"/>
      <c r="L16" s="634" t="s">
        <v>17</v>
      </c>
      <c r="M16" s="634"/>
      <c r="N16" s="634"/>
      <c r="O16" s="634" t="s">
        <v>18</v>
      </c>
      <c r="P16" s="634"/>
      <c r="Q16" s="634"/>
      <c r="R16" s="634" t="s">
        <v>19</v>
      </c>
      <c r="S16" s="634"/>
      <c r="T16" s="634"/>
      <c r="U16" s="629" t="s">
        <v>20</v>
      </c>
      <c r="V16" s="629" t="s">
        <v>21</v>
      </c>
      <c r="W16" s="629" t="s">
        <v>205</v>
      </c>
    </row>
    <row r="17" spans="1:23" s="65" customFormat="1" ht="47.25" customHeight="1" x14ac:dyDescent="0.25">
      <c r="A17" s="644"/>
      <c r="B17" s="644"/>
      <c r="C17" s="644"/>
      <c r="D17" s="644"/>
      <c r="E17" s="644"/>
      <c r="F17" s="118" t="s">
        <v>206</v>
      </c>
      <c r="G17" s="118" t="s">
        <v>24</v>
      </c>
      <c r="H17" s="611"/>
      <c r="I17" s="80" t="s">
        <v>25</v>
      </c>
      <c r="J17" s="80" t="s">
        <v>26</v>
      </c>
      <c r="K17" s="80" t="s">
        <v>27</v>
      </c>
      <c r="L17" s="80" t="s">
        <v>28</v>
      </c>
      <c r="M17" s="80" t="s">
        <v>29</v>
      </c>
      <c r="N17" s="80" t="s">
        <v>30</v>
      </c>
      <c r="O17" s="80" t="s">
        <v>31</v>
      </c>
      <c r="P17" s="80" t="s">
        <v>32</v>
      </c>
      <c r="Q17" s="80" t="s">
        <v>33</v>
      </c>
      <c r="R17" s="80" t="s">
        <v>34</v>
      </c>
      <c r="S17" s="80" t="s">
        <v>35</v>
      </c>
      <c r="T17" s="80" t="s">
        <v>36</v>
      </c>
      <c r="U17" s="611"/>
      <c r="V17" s="611"/>
      <c r="W17" s="611"/>
    </row>
    <row r="18" spans="1:23" ht="102.75" customHeight="1" x14ac:dyDescent="0.2">
      <c r="A18" s="643" t="s">
        <v>207</v>
      </c>
      <c r="B18" s="264" t="s">
        <v>208</v>
      </c>
      <c r="C18" s="260" t="s">
        <v>209</v>
      </c>
      <c r="D18" s="264" t="s">
        <v>210</v>
      </c>
      <c r="E18" s="259" t="s">
        <v>211</v>
      </c>
      <c r="F18" s="260" t="s">
        <v>130</v>
      </c>
      <c r="G18" s="262">
        <v>0.9</v>
      </c>
      <c r="H18" s="88" t="s">
        <v>212</v>
      </c>
      <c r="I18" s="277">
        <v>0.9</v>
      </c>
      <c r="J18" s="277">
        <v>0.9</v>
      </c>
      <c r="K18" s="277">
        <v>0.9</v>
      </c>
      <c r="L18" s="277">
        <v>0.9</v>
      </c>
      <c r="M18" s="277">
        <v>0.9</v>
      </c>
      <c r="N18" s="277">
        <v>0.9</v>
      </c>
      <c r="O18" s="277">
        <v>0.9</v>
      </c>
      <c r="P18" s="277">
        <v>0.9</v>
      </c>
      <c r="Q18" s="277">
        <v>0.9</v>
      </c>
      <c r="R18" s="277">
        <v>0.9</v>
      </c>
      <c r="S18" s="277">
        <v>0.9</v>
      </c>
      <c r="T18" s="277">
        <v>0.9</v>
      </c>
      <c r="U18" s="69"/>
      <c r="V18" s="516" t="s">
        <v>213</v>
      </c>
      <c r="W18" s="88"/>
    </row>
    <row r="19" spans="1:23" ht="102" customHeight="1" x14ac:dyDescent="0.2">
      <c r="A19" s="643"/>
      <c r="B19" s="264" t="s">
        <v>214</v>
      </c>
      <c r="C19" s="260" t="s">
        <v>209</v>
      </c>
      <c r="D19" s="264" t="s">
        <v>215</v>
      </c>
      <c r="E19" s="259" t="s">
        <v>216</v>
      </c>
      <c r="F19" s="260" t="s">
        <v>130</v>
      </c>
      <c r="G19" s="262">
        <v>0.9</v>
      </c>
      <c r="H19" s="88" t="s">
        <v>217</v>
      </c>
      <c r="I19" s="277">
        <v>0.9</v>
      </c>
      <c r="J19" s="277">
        <v>0.9</v>
      </c>
      <c r="K19" s="277">
        <v>0.9</v>
      </c>
      <c r="L19" s="277">
        <v>0.9</v>
      </c>
      <c r="M19" s="277">
        <v>0.9</v>
      </c>
      <c r="N19" s="277">
        <v>0.9</v>
      </c>
      <c r="O19" s="277">
        <v>0.9</v>
      </c>
      <c r="P19" s="277">
        <v>0.9</v>
      </c>
      <c r="Q19" s="277">
        <v>0.9</v>
      </c>
      <c r="R19" s="277">
        <v>0.9</v>
      </c>
      <c r="S19" s="277">
        <v>0.9</v>
      </c>
      <c r="T19" s="277">
        <v>0.9</v>
      </c>
      <c r="U19" s="69"/>
      <c r="V19" s="516" t="s">
        <v>218</v>
      </c>
      <c r="W19" s="88"/>
    </row>
    <row r="20" spans="1:23" ht="102" customHeight="1" x14ac:dyDescent="0.2">
      <c r="A20" s="643" t="s">
        <v>219</v>
      </c>
      <c r="B20" s="264" t="s">
        <v>208</v>
      </c>
      <c r="C20" s="260" t="s">
        <v>209</v>
      </c>
      <c r="D20" s="264" t="s">
        <v>210</v>
      </c>
      <c r="E20" s="259" t="s">
        <v>211</v>
      </c>
      <c r="F20" s="260" t="s">
        <v>130</v>
      </c>
      <c r="G20" s="262">
        <v>0.4</v>
      </c>
      <c r="H20" s="88" t="s">
        <v>220</v>
      </c>
      <c r="I20" s="278">
        <v>0.4</v>
      </c>
      <c r="J20" s="278">
        <v>0.4</v>
      </c>
      <c r="K20" s="278">
        <v>0.4</v>
      </c>
      <c r="L20" s="278">
        <v>0.4</v>
      </c>
      <c r="M20" s="278">
        <v>0.4</v>
      </c>
      <c r="N20" s="278">
        <v>0.4</v>
      </c>
      <c r="O20" s="278">
        <v>0.4</v>
      </c>
      <c r="P20" s="278">
        <v>0.4</v>
      </c>
      <c r="Q20" s="278">
        <v>0.4</v>
      </c>
      <c r="R20" s="278">
        <v>0.4</v>
      </c>
      <c r="S20" s="278">
        <v>0.4</v>
      </c>
      <c r="T20" s="278">
        <v>0.4</v>
      </c>
      <c r="U20" s="69"/>
      <c r="V20" s="516" t="s">
        <v>221</v>
      </c>
      <c r="W20" s="279"/>
    </row>
    <row r="21" spans="1:23" ht="102" customHeight="1" x14ac:dyDescent="0.2">
      <c r="A21" s="643"/>
      <c r="B21" s="264" t="s">
        <v>214</v>
      </c>
      <c r="C21" s="260" t="s">
        <v>209</v>
      </c>
      <c r="D21" s="264" t="s">
        <v>222</v>
      </c>
      <c r="E21" s="259" t="s">
        <v>216</v>
      </c>
      <c r="F21" s="260" t="s">
        <v>130</v>
      </c>
      <c r="G21" s="262">
        <v>0.9</v>
      </c>
      <c r="H21" s="88" t="s">
        <v>223</v>
      </c>
      <c r="I21" s="278">
        <v>0.9</v>
      </c>
      <c r="J21" s="278">
        <v>0.9</v>
      </c>
      <c r="K21" s="278">
        <v>0.9</v>
      </c>
      <c r="L21" s="278">
        <v>0.9</v>
      </c>
      <c r="M21" s="278">
        <v>0.9</v>
      </c>
      <c r="N21" s="278">
        <v>0.9</v>
      </c>
      <c r="O21" s="278">
        <v>0.9</v>
      </c>
      <c r="P21" s="278">
        <v>0.9</v>
      </c>
      <c r="Q21" s="278">
        <v>0.9</v>
      </c>
      <c r="R21" s="278">
        <v>0.9</v>
      </c>
      <c r="S21" s="278">
        <v>0.9</v>
      </c>
      <c r="T21" s="278">
        <v>0.9</v>
      </c>
      <c r="U21" s="69"/>
      <c r="V21" s="516" t="s">
        <v>218</v>
      </c>
      <c r="W21" s="279"/>
    </row>
    <row r="22" spans="1:23" ht="102" customHeight="1" x14ac:dyDescent="0.2">
      <c r="A22" s="311" t="s">
        <v>224</v>
      </c>
      <c r="B22" s="311" t="s">
        <v>225</v>
      </c>
      <c r="C22" s="312" t="s">
        <v>226</v>
      </c>
      <c r="D22" s="311" t="s">
        <v>227</v>
      </c>
      <c r="E22" s="333" t="s">
        <v>228</v>
      </c>
      <c r="F22" s="312" t="s">
        <v>130</v>
      </c>
      <c r="G22" s="313">
        <v>1</v>
      </c>
      <c r="H22" s="279" t="s">
        <v>229</v>
      </c>
      <c r="I22" s="278"/>
      <c r="J22" s="278"/>
      <c r="K22" s="278">
        <v>1</v>
      </c>
      <c r="L22" s="278"/>
      <c r="M22" s="278"/>
      <c r="N22" s="278">
        <v>1</v>
      </c>
      <c r="O22" s="278"/>
      <c r="P22" s="278"/>
      <c r="Q22" s="278">
        <v>1</v>
      </c>
      <c r="R22" s="278"/>
      <c r="S22" s="278"/>
      <c r="T22" s="278">
        <v>1</v>
      </c>
      <c r="U22" s="314"/>
      <c r="V22" s="516" t="s">
        <v>43</v>
      </c>
      <c r="W22" s="279"/>
    </row>
    <row r="23" spans="1:23" ht="102" customHeight="1" x14ac:dyDescent="0.2">
      <c r="A23" s="311" t="s">
        <v>230</v>
      </c>
      <c r="B23" s="311" t="s">
        <v>231</v>
      </c>
      <c r="C23" s="260" t="s">
        <v>53</v>
      </c>
      <c r="D23" s="311" t="s">
        <v>232</v>
      </c>
      <c r="E23" s="333" t="s">
        <v>233</v>
      </c>
      <c r="F23" s="312" t="s">
        <v>167</v>
      </c>
      <c r="G23" s="312">
        <v>1</v>
      </c>
      <c r="H23" s="279" t="s">
        <v>234</v>
      </c>
      <c r="I23" s="278"/>
      <c r="J23" s="278"/>
      <c r="K23" s="335"/>
      <c r="L23" s="278"/>
      <c r="M23" s="278"/>
      <c r="N23" s="278"/>
      <c r="O23" s="278"/>
      <c r="P23" s="278"/>
      <c r="Q23" s="278"/>
      <c r="R23" s="278"/>
      <c r="S23" s="278"/>
      <c r="T23" s="312">
        <v>1</v>
      </c>
      <c r="U23" s="314"/>
      <c r="V23" s="516" t="s">
        <v>43</v>
      </c>
      <c r="W23" s="88"/>
    </row>
    <row r="24" spans="1:23" ht="94.5" customHeight="1" x14ac:dyDescent="0.2">
      <c r="A24" s="66" t="s">
        <v>127</v>
      </c>
      <c r="B24" s="279" t="s">
        <v>128</v>
      </c>
      <c r="C24" s="86" t="s">
        <v>53</v>
      </c>
      <c r="D24" s="279" t="s">
        <v>129</v>
      </c>
      <c r="E24" s="280" t="s">
        <v>191</v>
      </c>
      <c r="F24" s="282" t="s">
        <v>130</v>
      </c>
      <c r="G24" s="290">
        <v>1</v>
      </c>
      <c r="H24" s="66" t="s">
        <v>131</v>
      </c>
      <c r="I24" s="67"/>
      <c r="J24" s="67"/>
      <c r="K24" s="101"/>
      <c r="L24" s="334">
        <v>0.5</v>
      </c>
      <c r="M24" s="334">
        <v>0.5</v>
      </c>
      <c r="N24" s="67"/>
      <c r="O24" s="67"/>
      <c r="P24" s="67"/>
      <c r="Q24" s="67"/>
      <c r="R24" s="67"/>
      <c r="S24" s="290"/>
      <c r="T24" s="69"/>
      <c r="U24" s="67"/>
      <c r="V24" s="516" t="s">
        <v>43</v>
      </c>
      <c r="W24" s="101"/>
    </row>
    <row r="25" spans="1:23" x14ac:dyDescent="0.2">
      <c r="A25" s="118"/>
      <c r="B25" s="118"/>
      <c r="C25" s="118"/>
      <c r="D25" s="118"/>
      <c r="E25" s="118"/>
      <c r="F25" s="118"/>
      <c r="G25" s="118"/>
      <c r="H25" s="118"/>
      <c r="I25" s="118"/>
      <c r="J25" s="118"/>
      <c r="K25" s="118"/>
      <c r="L25" s="118"/>
      <c r="M25" s="118"/>
      <c r="N25" s="118"/>
      <c r="O25" s="118"/>
      <c r="P25" s="118"/>
      <c r="Q25" s="118"/>
      <c r="R25" s="118"/>
      <c r="S25" s="118"/>
      <c r="T25" s="118"/>
      <c r="U25" s="119">
        <f>SUM(U18:U19)</f>
        <v>0</v>
      </c>
      <c r="V25" s="118"/>
      <c r="W25" s="118"/>
    </row>
    <row r="30" spans="1:23" x14ac:dyDescent="0.2">
      <c r="B30" s="627"/>
      <c r="C30" s="627"/>
      <c r="D30" s="627"/>
      <c r="E30" s="47"/>
      <c r="F30" s="53"/>
      <c r="H30" s="45"/>
      <c r="I30" s="627"/>
      <c r="J30" s="627"/>
      <c r="K30" s="627"/>
      <c r="L30" s="627"/>
      <c r="M30" s="627"/>
      <c r="N30" s="627"/>
      <c r="S30" s="627"/>
      <c r="T30" s="627"/>
      <c r="U30" s="627"/>
    </row>
    <row r="31" spans="1:23" x14ac:dyDescent="0.2">
      <c r="B31" s="640" t="s">
        <v>235</v>
      </c>
      <c r="C31" s="640"/>
      <c r="D31" s="628"/>
      <c r="E31" s="129"/>
      <c r="F31" s="53"/>
      <c r="H31" s="45"/>
      <c r="I31" s="628" t="s">
        <v>133</v>
      </c>
      <c r="J31" s="628"/>
      <c r="K31" s="628"/>
      <c r="L31" s="628"/>
      <c r="M31" s="628"/>
      <c r="N31" s="628"/>
      <c r="P31" s="63"/>
      <c r="R31" s="63"/>
      <c r="S31" s="628" t="s">
        <v>134</v>
      </c>
      <c r="T31" s="628"/>
      <c r="U31" s="628"/>
    </row>
    <row r="32" spans="1:23" x14ac:dyDescent="0.2">
      <c r="B32" s="613" t="s">
        <v>236</v>
      </c>
      <c r="C32" s="613"/>
      <c r="D32" s="613"/>
      <c r="E32" s="55"/>
      <c r="F32" s="53"/>
      <c r="H32" s="45"/>
      <c r="I32" s="641" t="s">
        <v>136</v>
      </c>
      <c r="J32" s="641"/>
      <c r="K32" s="641"/>
      <c r="L32" s="641"/>
      <c r="M32" s="641"/>
      <c r="N32" s="641"/>
      <c r="S32" s="642" t="s">
        <v>137</v>
      </c>
      <c r="T32" s="642"/>
      <c r="U32" s="642"/>
    </row>
  </sheetData>
  <mergeCells count="30">
    <mergeCell ref="A9:W9"/>
    <mergeCell ref="A10:W10"/>
    <mergeCell ref="B12:W12"/>
    <mergeCell ref="B13:W13"/>
    <mergeCell ref="B14:W14"/>
    <mergeCell ref="B30:D30"/>
    <mergeCell ref="I30:N30"/>
    <mergeCell ref="S30:U30"/>
    <mergeCell ref="F16:G16"/>
    <mergeCell ref="H16:H17"/>
    <mergeCell ref="I16:K16"/>
    <mergeCell ref="L16:N16"/>
    <mergeCell ref="O16:Q16"/>
    <mergeCell ref="R16:T16"/>
    <mergeCell ref="B16:B17"/>
    <mergeCell ref="D16:D17"/>
    <mergeCell ref="C16:C17"/>
    <mergeCell ref="E16:E17"/>
    <mergeCell ref="U16:U17"/>
    <mergeCell ref="V16:V17"/>
    <mergeCell ref="W16:W17"/>
    <mergeCell ref="A18:A19"/>
    <mergeCell ref="A20:A21"/>
    <mergeCell ref="A16:A17"/>
    <mergeCell ref="B31:D31"/>
    <mergeCell ref="I31:N31"/>
    <mergeCell ref="S31:U31"/>
    <mergeCell ref="B32:D32"/>
    <mergeCell ref="I32:N32"/>
    <mergeCell ref="S32:U32"/>
  </mergeCells>
  <pageMargins left="0.23622047244094491" right="0.23622047244094491" top="0.39370078740157483" bottom="0.39370078740157483" header="0.31496062992125984" footer="0.31496062992125984"/>
  <pageSetup paperSize="14" scale="30" orientation="landscape" r:id="rId1"/>
  <headerFooter>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30BA-D00B-4E4F-A955-FD0734D7F118}">
  <sheetPr codeName="Sheet8">
    <tabColor theme="9"/>
    <pageSetUpPr fitToPage="1"/>
  </sheetPr>
  <dimension ref="A9:AR30"/>
  <sheetViews>
    <sheetView topLeftCell="M1" zoomScale="90" zoomScaleNormal="90" workbookViewId="0">
      <selection activeCell="Q29" sqref="Q29:S29"/>
    </sheetView>
  </sheetViews>
  <sheetFormatPr defaultColWidth="11.42578125" defaultRowHeight="14.25" x14ac:dyDescent="0.2"/>
  <cols>
    <col min="1" max="1" width="37.7109375" style="2" bestFit="1" customWidth="1"/>
    <col min="2" max="2" width="46.28515625" style="2" bestFit="1" customWidth="1"/>
    <col min="3" max="3" width="32.7109375" style="2" bestFit="1" customWidth="1"/>
    <col min="4" max="4" width="16.28515625" style="2" bestFit="1" customWidth="1"/>
    <col min="5" max="5" width="11.140625" style="8" bestFit="1" customWidth="1"/>
    <col min="6" max="6" width="23.140625" style="2" bestFit="1" customWidth="1"/>
    <col min="7" max="7" width="16.140625" style="2" customWidth="1"/>
    <col min="8" max="8" width="24.5703125" style="9" bestFit="1" customWidth="1"/>
    <col min="9" max="9" width="20.140625" style="2" bestFit="1" customWidth="1"/>
    <col min="10" max="10" width="12" style="2" bestFit="1" customWidth="1"/>
    <col min="11" max="11" width="9.85546875" style="2" bestFit="1" customWidth="1"/>
    <col min="12" max="16" width="15.5703125" style="2" bestFit="1" customWidth="1"/>
    <col min="17" max="17" width="17" style="2" bestFit="1" customWidth="1"/>
    <col min="18" max="20" width="15.5703125" style="2" bestFit="1" customWidth="1"/>
    <col min="21" max="21" width="22.140625" style="2" bestFit="1" customWidth="1"/>
    <col min="22" max="22" width="20.85546875" style="5" customWidth="1"/>
    <col min="23" max="23" width="21.42578125" style="6" customWidth="1"/>
    <col min="24" max="24" width="5" style="6" customWidth="1"/>
    <col min="25" max="25" width="18.28515625" style="6" customWidth="1"/>
    <col min="26" max="26" width="15.140625" style="6" bestFit="1" customWidth="1"/>
    <col min="27" max="27" width="15.42578125" style="6" customWidth="1"/>
    <col min="28" max="44" width="11.42578125" style="6"/>
    <col min="45" max="16384" width="11.42578125" style="2"/>
  </cols>
  <sheetData>
    <row r="9" spans="1:44" s="24" customFormat="1" ht="19.5" x14ac:dyDescent="0.25">
      <c r="A9" s="633" t="s">
        <v>2</v>
      </c>
      <c r="B9" s="633"/>
      <c r="C9" s="633"/>
      <c r="D9" s="633"/>
      <c r="E9" s="633"/>
      <c r="F9" s="633"/>
      <c r="G9" s="633"/>
      <c r="H9" s="633"/>
      <c r="I9" s="633"/>
      <c r="J9" s="633"/>
      <c r="K9" s="633"/>
      <c r="L9" s="633"/>
      <c r="M9" s="633"/>
      <c r="N9" s="633"/>
      <c r="O9" s="633"/>
      <c r="P9" s="633"/>
      <c r="Q9" s="633"/>
      <c r="R9" s="633"/>
      <c r="S9" s="633"/>
      <c r="T9" s="633"/>
      <c r="U9" s="633"/>
      <c r="V9" s="633"/>
      <c r="W9" s="23"/>
      <c r="X9" s="23"/>
      <c r="Y9" s="23"/>
      <c r="Z9" s="23"/>
      <c r="AA9" s="23"/>
      <c r="AB9" s="23"/>
      <c r="AC9" s="23"/>
      <c r="AD9" s="23"/>
      <c r="AE9" s="23"/>
      <c r="AF9" s="23"/>
      <c r="AG9" s="23"/>
      <c r="AH9" s="23"/>
      <c r="AI9" s="23"/>
      <c r="AJ9" s="23"/>
      <c r="AK9" s="23"/>
      <c r="AL9" s="23"/>
      <c r="AM9" s="23"/>
      <c r="AN9" s="23"/>
      <c r="AO9" s="23"/>
      <c r="AP9" s="23"/>
      <c r="AQ9" s="23"/>
      <c r="AR9" s="23"/>
    </row>
    <row r="10" spans="1:44" s="24" customFormat="1" ht="19.5" x14ac:dyDescent="0.25">
      <c r="A10" s="633" t="s">
        <v>194</v>
      </c>
      <c r="B10" s="633"/>
      <c r="C10" s="633"/>
      <c r="D10" s="633"/>
      <c r="E10" s="633"/>
      <c r="F10" s="633"/>
      <c r="G10" s="633"/>
      <c r="H10" s="633"/>
      <c r="I10" s="633"/>
      <c r="J10" s="633"/>
      <c r="K10" s="633"/>
      <c r="L10" s="633"/>
      <c r="M10" s="633"/>
      <c r="N10" s="633"/>
      <c r="O10" s="633"/>
      <c r="P10" s="633"/>
      <c r="Q10" s="633"/>
      <c r="R10" s="633"/>
      <c r="S10" s="633"/>
      <c r="T10" s="633"/>
      <c r="U10" s="633"/>
      <c r="V10" s="633"/>
      <c r="W10" s="23"/>
      <c r="X10" s="23"/>
      <c r="Y10" s="23"/>
      <c r="Z10" s="23"/>
      <c r="AA10" s="23"/>
      <c r="AB10" s="23"/>
      <c r="AC10" s="23"/>
      <c r="AD10" s="23"/>
      <c r="AE10" s="23"/>
      <c r="AF10" s="23"/>
      <c r="AG10" s="23"/>
      <c r="AH10" s="23"/>
      <c r="AI10" s="23"/>
      <c r="AJ10" s="23"/>
      <c r="AK10" s="23"/>
      <c r="AL10" s="23"/>
      <c r="AM10" s="23"/>
      <c r="AN10" s="23"/>
      <c r="AO10" s="23"/>
      <c r="AP10" s="23"/>
      <c r="AQ10" s="23"/>
      <c r="AR10" s="23"/>
    </row>
    <row r="11" spans="1:44" s="24" customFormat="1" ht="19.5" x14ac:dyDescent="0.25">
      <c r="A11" s="633" t="s">
        <v>195</v>
      </c>
      <c r="B11" s="633"/>
      <c r="C11" s="633"/>
      <c r="D11" s="633"/>
      <c r="E11" s="633"/>
      <c r="F11" s="633"/>
      <c r="G11" s="633"/>
      <c r="H11" s="633"/>
      <c r="I11" s="633"/>
      <c r="J11" s="633"/>
      <c r="K11" s="633"/>
      <c r="L11" s="633"/>
      <c r="M11" s="633"/>
      <c r="N11" s="633"/>
      <c r="O11" s="633"/>
      <c r="P11" s="633"/>
      <c r="Q11" s="633"/>
      <c r="R11" s="633"/>
      <c r="S11" s="633"/>
      <c r="T11" s="633"/>
      <c r="U11" s="633"/>
      <c r="V11" s="633"/>
      <c r="W11" s="23"/>
      <c r="X11" s="23"/>
      <c r="Y11" s="23"/>
      <c r="Z11" s="23"/>
      <c r="AA11" s="23"/>
      <c r="AB11" s="23"/>
      <c r="AC11" s="23"/>
      <c r="AD11" s="23"/>
      <c r="AE11" s="23"/>
      <c r="AF11" s="23"/>
      <c r="AG11" s="23"/>
      <c r="AH11" s="23"/>
      <c r="AI11" s="23"/>
      <c r="AJ11" s="23"/>
      <c r="AK11" s="23"/>
      <c r="AL11" s="23"/>
      <c r="AM11" s="23"/>
      <c r="AN11" s="23"/>
      <c r="AO11" s="23"/>
      <c r="AP11" s="23"/>
      <c r="AQ11" s="23"/>
      <c r="AR11" s="23"/>
    </row>
    <row r="12" spans="1:44" s="24" customFormat="1" ht="19.5" x14ac:dyDescent="0.25">
      <c r="A12" s="132"/>
      <c r="B12" s="132"/>
      <c r="C12" s="132"/>
      <c r="D12" s="132"/>
      <c r="E12" s="132"/>
      <c r="F12" s="132"/>
      <c r="G12" s="132"/>
      <c r="H12" s="132"/>
      <c r="I12" s="132"/>
      <c r="J12" s="132"/>
      <c r="K12" s="132"/>
      <c r="L12" s="132"/>
      <c r="M12" s="132"/>
      <c r="N12" s="132"/>
      <c r="O12" s="132"/>
      <c r="P12" s="132"/>
      <c r="Q12" s="132"/>
      <c r="R12" s="132"/>
      <c r="S12" s="132"/>
      <c r="T12" s="132"/>
      <c r="U12" s="132"/>
      <c r="V12" s="132"/>
      <c r="W12" s="23"/>
      <c r="X12" s="23"/>
      <c r="Y12" s="23"/>
      <c r="Z12" s="23"/>
      <c r="AA12" s="23"/>
      <c r="AB12" s="23"/>
      <c r="AC12" s="23"/>
      <c r="AD12" s="23"/>
      <c r="AE12" s="23"/>
      <c r="AF12" s="23"/>
      <c r="AG12" s="23"/>
      <c r="AH12" s="23"/>
      <c r="AI12" s="23"/>
      <c r="AJ12" s="23"/>
      <c r="AK12" s="23"/>
      <c r="AL12" s="23"/>
      <c r="AM12" s="23"/>
      <c r="AN12" s="23"/>
      <c r="AO12" s="23"/>
      <c r="AP12" s="23"/>
      <c r="AQ12" s="23"/>
      <c r="AR12" s="23"/>
    </row>
    <row r="13" spans="1:44" s="24" customFormat="1" ht="19.5" x14ac:dyDescent="0.25">
      <c r="A13" s="132"/>
      <c r="B13" s="132"/>
      <c r="C13" s="132"/>
      <c r="D13" s="132"/>
      <c r="E13" s="132"/>
      <c r="F13" s="132"/>
      <c r="G13" s="132"/>
      <c r="H13" s="132"/>
      <c r="I13" s="132"/>
      <c r="J13" s="132"/>
      <c r="K13" s="132"/>
      <c r="L13" s="132"/>
      <c r="M13" s="132"/>
      <c r="N13" s="132"/>
      <c r="O13" s="132"/>
      <c r="P13" s="132"/>
      <c r="Q13" s="132"/>
      <c r="R13" s="132"/>
      <c r="S13" s="132"/>
      <c r="T13" s="132"/>
      <c r="U13" s="132"/>
      <c r="V13" s="132"/>
      <c r="W13" s="23"/>
      <c r="X13" s="23"/>
      <c r="Y13" s="23"/>
      <c r="Z13" s="23"/>
      <c r="AA13" s="23"/>
      <c r="AB13" s="23"/>
      <c r="AC13" s="23"/>
      <c r="AD13" s="23"/>
      <c r="AE13" s="23"/>
      <c r="AF13" s="23"/>
      <c r="AG13" s="23"/>
      <c r="AH13" s="23"/>
      <c r="AI13" s="23"/>
      <c r="AJ13" s="23"/>
      <c r="AK13" s="23"/>
      <c r="AL13" s="23"/>
      <c r="AM13" s="23"/>
      <c r="AN13" s="23"/>
      <c r="AO13" s="23"/>
      <c r="AP13" s="23"/>
      <c r="AQ13" s="23"/>
      <c r="AR13" s="23"/>
    </row>
    <row r="14" spans="1:44" s="20" customFormat="1" ht="15" x14ac:dyDescent="0.2">
      <c r="A14" s="44" t="s">
        <v>202</v>
      </c>
      <c r="B14" s="632" t="s">
        <v>237</v>
      </c>
      <c r="C14" s="632"/>
      <c r="D14" s="632"/>
      <c r="E14" s="632"/>
      <c r="F14" s="632"/>
      <c r="G14" s="632"/>
      <c r="H14" s="632"/>
      <c r="I14" s="632"/>
      <c r="J14" s="632"/>
      <c r="K14" s="632"/>
      <c r="L14" s="632"/>
      <c r="M14" s="632"/>
      <c r="N14" s="632"/>
      <c r="O14" s="632"/>
      <c r="P14" s="632"/>
      <c r="Q14" s="632"/>
      <c r="R14" s="632"/>
      <c r="S14" s="632"/>
      <c r="T14" s="632"/>
      <c r="U14" s="632"/>
      <c r="V14" s="632"/>
      <c r="W14" s="25"/>
      <c r="X14" s="25"/>
      <c r="Y14" s="25"/>
      <c r="Z14" s="25"/>
      <c r="AA14" s="25"/>
      <c r="AB14" s="25"/>
      <c r="AC14" s="25"/>
      <c r="AD14" s="25"/>
      <c r="AE14" s="25"/>
      <c r="AF14" s="25"/>
      <c r="AG14" s="25"/>
      <c r="AH14" s="25"/>
      <c r="AI14" s="25"/>
      <c r="AJ14" s="25"/>
      <c r="AK14" s="25"/>
      <c r="AL14" s="25"/>
      <c r="AM14" s="25"/>
      <c r="AN14" s="25"/>
      <c r="AO14" s="25"/>
      <c r="AP14" s="25"/>
      <c r="AQ14" s="25"/>
      <c r="AR14" s="25"/>
    </row>
    <row r="15" spans="1:44" s="20" customFormat="1" ht="15" x14ac:dyDescent="0.2">
      <c r="A15" s="44" t="s">
        <v>139</v>
      </c>
      <c r="B15" s="632" t="s">
        <v>140</v>
      </c>
      <c r="C15" s="632"/>
      <c r="D15" s="632"/>
      <c r="E15" s="632"/>
      <c r="F15" s="632"/>
      <c r="G15" s="632"/>
      <c r="H15" s="632"/>
      <c r="I15" s="632"/>
      <c r="J15" s="632"/>
      <c r="K15" s="632"/>
      <c r="L15" s="632"/>
      <c r="M15" s="632"/>
      <c r="N15" s="632"/>
      <c r="O15" s="632"/>
      <c r="P15" s="632"/>
      <c r="Q15" s="632"/>
      <c r="R15" s="632"/>
      <c r="S15" s="632"/>
      <c r="T15" s="632"/>
      <c r="U15" s="632"/>
      <c r="V15" s="632"/>
      <c r="W15" s="25"/>
      <c r="X15" s="25"/>
      <c r="Y15" s="25"/>
      <c r="Z15" s="25"/>
      <c r="AA15" s="25"/>
      <c r="AB15" s="25"/>
      <c r="AC15" s="25"/>
      <c r="AD15" s="25"/>
      <c r="AE15" s="25"/>
      <c r="AF15" s="25"/>
      <c r="AG15" s="25"/>
      <c r="AH15" s="25"/>
      <c r="AI15" s="25"/>
      <c r="AJ15" s="25"/>
      <c r="AK15" s="25"/>
      <c r="AL15" s="25"/>
      <c r="AM15" s="25"/>
      <c r="AN15" s="25"/>
      <c r="AO15" s="25"/>
      <c r="AP15" s="25"/>
      <c r="AQ15" s="25"/>
      <c r="AR15" s="25"/>
    </row>
    <row r="16" spans="1:44" s="20" customFormat="1" ht="15" x14ac:dyDescent="0.2">
      <c r="A16" s="44" t="s">
        <v>141</v>
      </c>
      <c r="B16" s="632" t="s">
        <v>238</v>
      </c>
      <c r="C16" s="632"/>
      <c r="D16" s="632"/>
      <c r="E16" s="632"/>
      <c r="F16" s="632"/>
      <c r="G16" s="632"/>
      <c r="H16" s="632"/>
      <c r="I16" s="632"/>
      <c r="J16" s="632"/>
      <c r="K16" s="632"/>
      <c r="L16" s="632"/>
      <c r="M16" s="632"/>
      <c r="N16" s="632"/>
      <c r="O16" s="632"/>
      <c r="P16" s="632"/>
      <c r="Q16" s="632"/>
      <c r="R16" s="632"/>
      <c r="S16" s="632"/>
      <c r="T16" s="632"/>
      <c r="U16" s="632"/>
      <c r="V16" s="632"/>
      <c r="W16" s="25"/>
      <c r="X16" s="25"/>
      <c r="Y16" s="25"/>
      <c r="Z16" s="25"/>
      <c r="AA16" s="25"/>
      <c r="AB16" s="25"/>
      <c r="AC16" s="25"/>
      <c r="AD16" s="25"/>
      <c r="AE16" s="25"/>
      <c r="AF16" s="25"/>
      <c r="AG16" s="25"/>
      <c r="AH16" s="25"/>
      <c r="AI16" s="25"/>
      <c r="AJ16" s="25"/>
      <c r="AK16" s="25"/>
      <c r="AL16" s="25"/>
      <c r="AM16" s="25"/>
      <c r="AN16" s="25"/>
      <c r="AO16" s="25"/>
      <c r="AP16" s="25"/>
      <c r="AQ16" s="25"/>
      <c r="AR16" s="25"/>
    </row>
    <row r="17" spans="1:44" s="20" customFormat="1" ht="15" x14ac:dyDescent="0.2">
      <c r="A17" s="45"/>
      <c r="B17" s="45"/>
      <c r="C17" s="45"/>
      <c r="D17" s="45"/>
      <c r="E17" s="54"/>
      <c r="F17" s="45"/>
      <c r="G17" s="45"/>
      <c r="H17" s="55"/>
      <c r="I17" s="45"/>
      <c r="J17" s="45"/>
      <c r="K17" s="45"/>
      <c r="L17" s="45"/>
      <c r="M17" s="45"/>
      <c r="N17" s="45"/>
      <c r="O17" s="45"/>
      <c r="P17" s="45"/>
      <c r="Q17" s="45"/>
      <c r="R17" s="45"/>
      <c r="S17" s="45"/>
      <c r="T17" s="45"/>
      <c r="U17" s="45"/>
      <c r="V17" s="53"/>
      <c r="W17" s="25"/>
      <c r="X17" s="25"/>
      <c r="Y17" s="25"/>
      <c r="Z17" s="25"/>
      <c r="AA17" s="25"/>
      <c r="AB17" s="25"/>
      <c r="AC17" s="25"/>
      <c r="AD17" s="25"/>
      <c r="AE17" s="25"/>
      <c r="AF17" s="25"/>
      <c r="AG17" s="25"/>
      <c r="AH17" s="25"/>
      <c r="AI17" s="25"/>
      <c r="AJ17" s="25"/>
      <c r="AK17" s="25"/>
      <c r="AL17" s="25"/>
      <c r="AM17" s="25"/>
      <c r="AN17" s="25"/>
      <c r="AO17" s="25"/>
      <c r="AP17" s="25"/>
      <c r="AQ17" s="25"/>
      <c r="AR17" s="25"/>
    </row>
    <row r="18" spans="1:44" s="20" customFormat="1" ht="15" x14ac:dyDescent="0.2">
      <c r="A18" s="611" t="s">
        <v>10</v>
      </c>
      <c r="B18" s="629" t="s">
        <v>15</v>
      </c>
      <c r="C18" s="611" t="s">
        <v>196</v>
      </c>
      <c r="D18" s="611" t="s">
        <v>197</v>
      </c>
      <c r="E18" s="611" t="s">
        <v>198</v>
      </c>
      <c r="F18" s="611" t="s">
        <v>199</v>
      </c>
      <c r="G18" s="611" t="s">
        <v>109</v>
      </c>
      <c r="H18" s="611" t="s">
        <v>200</v>
      </c>
      <c r="I18" s="635" t="s">
        <v>16</v>
      </c>
      <c r="J18" s="635"/>
      <c r="K18" s="635"/>
      <c r="L18" s="635" t="s">
        <v>17</v>
      </c>
      <c r="M18" s="635"/>
      <c r="N18" s="635"/>
      <c r="O18" s="635" t="s">
        <v>18</v>
      </c>
      <c r="P18" s="635"/>
      <c r="Q18" s="635"/>
      <c r="R18" s="635" t="s">
        <v>19</v>
      </c>
      <c r="S18" s="635"/>
      <c r="T18" s="635"/>
      <c r="U18" s="629" t="s">
        <v>20</v>
      </c>
      <c r="V18" s="629" t="s">
        <v>205</v>
      </c>
      <c r="W18" s="25"/>
      <c r="X18" s="25"/>
      <c r="Y18" s="25"/>
      <c r="Z18" s="25"/>
      <c r="AA18" s="25"/>
      <c r="AB18" s="25"/>
      <c r="AC18" s="25"/>
      <c r="AD18" s="25"/>
      <c r="AE18" s="25"/>
      <c r="AF18" s="25"/>
      <c r="AG18" s="25"/>
      <c r="AH18" s="25"/>
      <c r="AI18" s="25"/>
      <c r="AJ18" s="25"/>
      <c r="AK18" s="25"/>
      <c r="AL18" s="25"/>
      <c r="AM18" s="25"/>
      <c r="AN18" s="25"/>
      <c r="AO18" s="25"/>
      <c r="AP18" s="25"/>
      <c r="AQ18" s="25"/>
      <c r="AR18" s="25"/>
    </row>
    <row r="19" spans="1:44" s="22" customFormat="1" ht="24" customHeight="1" x14ac:dyDescent="0.25">
      <c r="A19" s="612"/>
      <c r="B19" s="629"/>
      <c r="C19" s="612"/>
      <c r="D19" s="612"/>
      <c r="E19" s="612"/>
      <c r="F19" s="612"/>
      <c r="G19" s="612"/>
      <c r="H19" s="612"/>
      <c r="I19" s="80" t="s">
        <v>25</v>
      </c>
      <c r="J19" s="80" t="s">
        <v>26</v>
      </c>
      <c r="K19" s="80" t="s">
        <v>27</v>
      </c>
      <c r="L19" s="80" t="s">
        <v>28</v>
      </c>
      <c r="M19" s="80" t="s">
        <v>29</v>
      </c>
      <c r="N19" s="80" t="s">
        <v>30</v>
      </c>
      <c r="O19" s="80" t="s">
        <v>31</v>
      </c>
      <c r="P19" s="80" t="s">
        <v>32</v>
      </c>
      <c r="Q19" s="80" t="s">
        <v>33</v>
      </c>
      <c r="R19" s="80" t="s">
        <v>34</v>
      </c>
      <c r="S19" s="80" t="s">
        <v>35</v>
      </c>
      <c r="T19" s="80" t="s">
        <v>36</v>
      </c>
      <c r="U19" s="629"/>
      <c r="V19" s="629"/>
      <c r="W19" s="26"/>
      <c r="X19" s="26"/>
      <c r="Y19" s="26"/>
      <c r="Z19" s="26"/>
      <c r="AA19" s="26"/>
      <c r="AB19" s="26"/>
      <c r="AC19" s="26"/>
      <c r="AD19" s="26"/>
      <c r="AE19" s="26"/>
      <c r="AF19" s="26"/>
      <c r="AG19" s="26"/>
      <c r="AH19" s="26"/>
      <c r="AI19" s="26"/>
      <c r="AJ19" s="26"/>
      <c r="AK19" s="26"/>
      <c r="AL19" s="26"/>
      <c r="AM19" s="26"/>
      <c r="AN19" s="26"/>
      <c r="AO19" s="26"/>
      <c r="AP19" s="26"/>
      <c r="AQ19" s="26"/>
      <c r="AR19" s="26"/>
    </row>
    <row r="20" spans="1:44" s="28" customFormat="1" ht="22.5" customHeight="1" x14ac:dyDescent="0.2">
      <c r="A20" s="120"/>
      <c r="B20" s="654"/>
      <c r="C20" s="120"/>
      <c r="D20" s="81"/>
      <c r="E20" s="58"/>
      <c r="F20" s="81"/>
      <c r="G20" s="58"/>
      <c r="H20" s="82"/>
      <c r="I20" s="83"/>
      <c r="J20" s="83"/>
      <c r="K20" s="83"/>
      <c r="L20" s="84"/>
      <c r="M20" s="84"/>
      <c r="N20" s="84"/>
      <c r="O20" s="84"/>
      <c r="P20" s="84"/>
      <c r="Q20" s="84"/>
      <c r="R20" s="84"/>
      <c r="S20" s="84"/>
      <c r="T20" s="84"/>
      <c r="U20" s="84"/>
      <c r="V20" s="74"/>
      <c r="W20" s="27"/>
      <c r="X20" s="27"/>
      <c r="Y20" s="27"/>
      <c r="Z20" s="27"/>
      <c r="AA20" s="27"/>
      <c r="AB20" s="27"/>
      <c r="AC20" s="27"/>
      <c r="AD20" s="27"/>
      <c r="AE20" s="27"/>
      <c r="AF20" s="27"/>
      <c r="AG20" s="27"/>
      <c r="AH20" s="27"/>
      <c r="AI20" s="27"/>
      <c r="AJ20" s="27"/>
      <c r="AK20" s="27"/>
      <c r="AL20" s="27"/>
      <c r="AM20" s="27"/>
      <c r="AN20" s="27"/>
      <c r="AO20" s="27"/>
      <c r="AP20" s="27"/>
      <c r="AQ20" s="27"/>
      <c r="AR20" s="27"/>
    </row>
    <row r="21" spans="1:44" s="27" customFormat="1" ht="33.75" customHeight="1" x14ac:dyDescent="0.2">
      <c r="A21" s="220"/>
      <c r="B21" s="655"/>
      <c r="C21" s="61"/>
      <c r="D21" s="48"/>
      <c r="E21" s="58"/>
      <c r="F21" s="81"/>
      <c r="G21" s="60"/>
      <c r="H21" s="121"/>
      <c r="I21" s="121"/>
      <c r="J21" s="83"/>
      <c r="K21" s="83"/>
      <c r="L21" s="83"/>
      <c r="M21" s="83"/>
      <c r="N21" s="83"/>
      <c r="O21" s="83"/>
      <c r="P21" s="83"/>
      <c r="Q21" s="83"/>
      <c r="R21" s="83"/>
      <c r="S21" s="83"/>
      <c r="T21" s="83"/>
      <c r="U21" s="84"/>
      <c r="V21" s="74"/>
    </row>
    <row r="22" spans="1:44" s="21" customFormat="1" ht="15" x14ac:dyDescent="0.2">
      <c r="A22" s="220"/>
      <c r="B22" s="61"/>
      <c r="C22" s="61"/>
      <c r="D22" s="61"/>
      <c r="E22" s="56"/>
      <c r="F22" s="81"/>
      <c r="G22" s="58"/>
      <c r="H22" s="82"/>
      <c r="I22" s="83"/>
      <c r="J22" s="83"/>
      <c r="K22" s="83"/>
      <c r="L22" s="84"/>
      <c r="M22" s="84"/>
      <c r="N22" s="84"/>
      <c r="O22" s="84"/>
      <c r="P22" s="84"/>
      <c r="Q22" s="84"/>
      <c r="R22" s="84"/>
      <c r="S22" s="84"/>
      <c r="T22" s="84"/>
      <c r="U22" s="84"/>
      <c r="V22" s="74"/>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s="20" customFormat="1" ht="15" x14ac:dyDescent="0.2">
      <c r="A23" s="76"/>
      <c r="B23" s="76"/>
      <c r="C23" s="76"/>
      <c r="D23" s="76"/>
      <c r="E23" s="85"/>
      <c r="F23" s="651"/>
      <c r="G23" s="652"/>
      <c r="H23" s="653"/>
      <c r="I23" s="78">
        <f>SUM(I20:I22)</f>
        <v>0</v>
      </c>
      <c r="J23" s="78">
        <f t="shared" ref="J23:T23" si="0">SUM(J20:J22)</f>
        <v>0</v>
      </c>
      <c r="K23" s="78">
        <f t="shared" si="0"/>
        <v>0</v>
      </c>
      <c r="L23" s="78">
        <f t="shared" si="0"/>
        <v>0</v>
      </c>
      <c r="M23" s="78">
        <f t="shared" si="0"/>
        <v>0</v>
      </c>
      <c r="N23" s="78">
        <f t="shared" si="0"/>
        <v>0</v>
      </c>
      <c r="O23" s="78">
        <f t="shared" si="0"/>
        <v>0</v>
      </c>
      <c r="P23" s="78">
        <f t="shared" si="0"/>
        <v>0</v>
      </c>
      <c r="Q23" s="78">
        <f t="shared" si="0"/>
        <v>0</v>
      </c>
      <c r="R23" s="78">
        <f t="shared" si="0"/>
        <v>0</v>
      </c>
      <c r="S23" s="78">
        <f t="shared" si="0"/>
        <v>0</v>
      </c>
      <c r="T23" s="78">
        <f t="shared" si="0"/>
        <v>0</v>
      </c>
      <c r="U23" s="79">
        <f>SUM(U20:U22)</f>
        <v>0</v>
      </c>
      <c r="V23" s="79"/>
      <c r="W23" s="30"/>
      <c r="X23" s="25"/>
      <c r="Y23" s="25"/>
      <c r="Z23" s="25"/>
      <c r="AA23" s="25"/>
      <c r="AB23" s="25"/>
      <c r="AC23" s="25"/>
      <c r="AD23" s="25"/>
      <c r="AE23" s="25"/>
      <c r="AF23" s="25"/>
      <c r="AG23" s="25"/>
      <c r="AH23" s="25"/>
      <c r="AI23" s="25"/>
      <c r="AJ23" s="25"/>
      <c r="AK23" s="25"/>
      <c r="AL23" s="25"/>
      <c r="AM23" s="25"/>
      <c r="AN23" s="25"/>
      <c r="AO23" s="25"/>
      <c r="AP23" s="25"/>
      <c r="AQ23" s="25"/>
      <c r="AR23" s="25"/>
    </row>
    <row r="24" spans="1:44" ht="15" x14ac:dyDescent="0.2">
      <c r="A24" s="45"/>
      <c r="B24" s="45"/>
      <c r="C24" s="45"/>
      <c r="D24" s="45"/>
      <c r="E24" s="54"/>
      <c r="F24" s="45"/>
      <c r="G24" s="45"/>
      <c r="H24" s="55"/>
      <c r="I24" s="45"/>
      <c r="J24" s="45"/>
      <c r="K24" s="45"/>
      <c r="L24" s="45"/>
      <c r="M24" s="45"/>
      <c r="N24" s="45"/>
      <c r="O24" s="45"/>
      <c r="P24" s="45"/>
      <c r="Q24" s="45"/>
      <c r="R24" s="45"/>
      <c r="S24" s="45"/>
      <c r="T24" s="45"/>
      <c r="U24" s="45"/>
      <c r="V24" s="53"/>
      <c r="W24" s="7"/>
    </row>
    <row r="25" spans="1:44" ht="15" x14ac:dyDescent="0.2">
      <c r="A25" s="45"/>
      <c r="B25" s="45"/>
      <c r="C25" s="45"/>
      <c r="D25" s="45"/>
      <c r="E25" s="54"/>
      <c r="F25" s="45"/>
      <c r="G25" s="45"/>
      <c r="H25" s="55"/>
      <c r="I25" s="45"/>
      <c r="J25" s="45"/>
      <c r="K25" s="45"/>
      <c r="L25" s="45"/>
      <c r="M25" s="45"/>
      <c r="N25" s="45"/>
      <c r="O25" s="45"/>
      <c r="P25" s="45"/>
      <c r="Q25" s="45"/>
      <c r="R25" s="45"/>
      <c r="S25" s="45"/>
      <c r="T25" s="45"/>
      <c r="U25" s="45"/>
      <c r="V25" s="53"/>
    </row>
    <row r="26" spans="1:44" ht="15" x14ac:dyDescent="0.2">
      <c r="A26" s="45"/>
      <c r="B26" s="45"/>
      <c r="C26" s="45"/>
      <c r="D26" s="45"/>
      <c r="E26" s="54"/>
      <c r="F26" s="45"/>
      <c r="G26" s="45"/>
      <c r="H26" s="55"/>
      <c r="I26" s="45"/>
      <c r="J26" s="45"/>
      <c r="K26" s="45"/>
      <c r="L26" s="45"/>
      <c r="M26" s="45"/>
      <c r="N26" s="45"/>
      <c r="O26" s="45"/>
      <c r="P26" s="45"/>
      <c r="Q26" s="45"/>
      <c r="R26" s="45"/>
      <c r="S26" s="45"/>
      <c r="T26" s="45"/>
      <c r="U26" s="45"/>
      <c r="V26" s="53"/>
      <c r="W26" s="7"/>
      <c r="Y26" s="7"/>
      <c r="Z26" s="7"/>
      <c r="AA26" s="7"/>
    </row>
    <row r="28" spans="1:44" ht="15.75" x14ac:dyDescent="0.25">
      <c r="B28" s="648"/>
      <c r="C28" s="648"/>
      <c r="D28" s="53"/>
      <c r="E28" s="45"/>
      <c r="F28" s="45"/>
      <c r="G28" s="648"/>
      <c r="H28" s="648"/>
      <c r="I28" s="648"/>
      <c r="J28" s="648"/>
      <c r="K28" s="648"/>
      <c r="L28" s="648"/>
      <c r="M28" s="45"/>
      <c r="N28" s="124"/>
      <c r="O28" s="124"/>
      <c r="P28" s="45"/>
      <c r="Q28" s="627"/>
      <c r="R28" s="627"/>
      <c r="S28" s="627"/>
    </row>
    <row r="29" spans="1:44" ht="15.75" x14ac:dyDescent="0.25">
      <c r="B29" s="649" t="s">
        <v>235</v>
      </c>
      <c r="C29" s="650"/>
      <c r="D29" s="53"/>
      <c r="E29" s="45"/>
      <c r="F29" s="45"/>
      <c r="G29" s="650" t="s">
        <v>133</v>
      </c>
      <c r="H29" s="650"/>
      <c r="I29" s="650"/>
      <c r="J29" s="650"/>
      <c r="K29" s="650"/>
      <c r="L29" s="650"/>
      <c r="M29" s="45"/>
      <c r="N29" s="125"/>
      <c r="O29" s="45"/>
      <c r="P29" s="125"/>
      <c r="Q29" s="650" t="s">
        <v>134</v>
      </c>
      <c r="R29" s="650"/>
      <c r="S29" s="650"/>
    </row>
    <row r="30" spans="1:44" ht="15.75" customHeight="1" x14ac:dyDescent="0.25">
      <c r="B30" s="645" t="s">
        <v>236</v>
      </c>
      <c r="C30" s="645"/>
      <c r="D30" s="53"/>
      <c r="E30" s="45"/>
      <c r="F30" s="45"/>
      <c r="G30" s="646" t="s">
        <v>136</v>
      </c>
      <c r="H30" s="646"/>
      <c r="I30" s="646"/>
      <c r="J30" s="646"/>
      <c r="K30" s="646"/>
      <c r="L30" s="646"/>
      <c r="M30" s="45"/>
      <c r="N30" s="124"/>
      <c r="O30" s="45"/>
      <c r="P30" s="124"/>
      <c r="Q30" s="647" t="s">
        <v>137</v>
      </c>
      <c r="R30" s="647"/>
      <c r="S30" s="647"/>
    </row>
  </sheetData>
  <mergeCells count="31">
    <mergeCell ref="B16:V16"/>
    <mergeCell ref="U18:U19"/>
    <mergeCell ref="V18:V19"/>
    <mergeCell ref="L18:N18"/>
    <mergeCell ref="O18:Q18"/>
    <mergeCell ref="R18:T18"/>
    <mergeCell ref="A9:V9"/>
    <mergeCell ref="A10:V10"/>
    <mergeCell ref="A11:V11"/>
    <mergeCell ref="B14:V14"/>
    <mergeCell ref="B15:V15"/>
    <mergeCell ref="F23:H23"/>
    <mergeCell ref="G18:G19"/>
    <mergeCell ref="H18:H19"/>
    <mergeCell ref="I18:K18"/>
    <mergeCell ref="A18:A19"/>
    <mergeCell ref="B18:B19"/>
    <mergeCell ref="C18:C19"/>
    <mergeCell ref="D18:D19"/>
    <mergeCell ref="E18:E19"/>
    <mergeCell ref="F18:F19"/>
    <mergeCell ref="B20:B21"/>
    <mergeCell ref="B30:C30"/>
    <mergeCell ref="G30:L30"/>
    <mergeCell ref="Q30:S30"/>
    <mergeCell ref="B28:C28"/>
    <mergeCell ref="G28:L28"/>
    <mergeCell ref="Q28:S28"/>
    <mergeCell ref="B29:C29"/>
    <mergeCell ref="G29:L29"/>
    <mergeCell ref="Q29:S29"/>
  </mergeCells>
  <pageMargins left="0.23622047244094491" right="0.23622047244094491" top="0.39370078740157483" bottom="0.39370078740157483" header="0.31496062992125984" footer="0.31496062992125984"/>
  <pageSetup paperSize="5" scale="2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ADAF-E268-4241-A035-8C8BB0FCD5F5}">
  <sheetPr>
    <pageSetUpPr fitToPage="1"/>
  </sheetPr>
  <dimension ref="A10:V43"/>
  <sheetViews>
    <sheetView showGridLines="0" topLeftCell="A12" zoomScale="70" zoomScaleNormal="70" workbookViewId="0">
      <selection activeCell="G20" sqref="G20"/>
    </sheetView>
  </sheetViews>
  <sheetFormatPr defaultColWidth="13.140625" defaultRowHeight="15" x14ac:dyDescent="0.2"/>
  <cols>
    <col min="1" max="1" width="42.140625" style="146" customWidth="1"/>
    <col min="2" max="3" width="39.42578125" style="145" customWidth="1"/>
    <col min="4" max="4" width="28" style="146" customWidth="1"/>
    <col min="5" max="5" width="18.85546875" style="145" customWidth="1"/>
    <col min="6" max="6" width="14.28515625" style="145" customWidth="1"/>
    <col min="7" max="7" width="51.85546875" style="146" customWidth="1"/>
    <col min="8" max="8" width="11" style="145" bestFit="1" customWidth="1"/>
    <col min="9" max="9" width="12.42578125" style="145" bestFit="1" customWidth="1"/>
    <col min="10" max="10" width="10.7109375" style="145" bestFit="1" customWidth="1"/>
    <col min="11" max="13" width="9.28515625" style="145" bestFit="1" customWidth="1"/>
    <col min="14" max="14" width="9.140625" style="145" bestFit="1" customWidth="1"/>
    <col min="15" max="15" width="11.42578125" style="145" bestFit="1" customWidth="1"/>
    <col min="16" max="16" width="16.7109375" style="145" customWidth="1"/>
    <col min="17" max="17" width="12" style="145" customWidth="1"/>
    <col min="18" max="18" width="16" style="145" bestFit="1" customWidth="1"/>
    <col min="19" max="19" width="14" style="145" customWidth="1"/>
    <col min="20" max="20" width="22.140625" style="145" bestFit="1" customWidth="1"/>
    <col min="21" max="21" width="27.42578125" style="145" customWidth="1"/>
    <col min="22" max="22" width="40.7109375" style="145" customWidth="1"/>
    <col min="23" max="16384" width="13.140625" style="145"/>
  </cols>
  <sheetData>
    <row r="10" spans="1:22" s="519" customFormat="1" ht="19.5" x14ac:dyDescent="0.25">
      <c r="A10" s="686" t="s">
        <v>2</v>
      </c>
      <c r="B10" s="686"/>
      <c r="C10" s="686"/>
      <c r="D10" s="686"/>
      <c r="E10" s="686"/>
      <c r="F10" s="686"/>
      <c r="G10" s="686"/>
      <c r="H10" s="686"/>
      <c r="I10" s="686"/>
      <c r="J10" s="686"/>
      <c r="K10" s="686"/>
      <c r="L10" s="686"/>
      <c r="M10" s="686"/>
      <c r="N10" s="686"/>
      <c r="O10" s="686"/>
      <c r="P10" s="686"/>
      <c r="Q10" s="686"/>
      <c r="R10" s="686"/>
      <c r="S10" s="686"/>
      <c r="T10" s="686"/>
      <c r="U10" s="686"/>
      <c r="V10" s="686"/>
    </row>
    <row r="11" spans="1:22" s="519" customFormat="1" ht="19.5" x14ac:dyDescent="0.25">
      <c r="A11" s="686" t="s">
        <v>3</v>
      </c>
      <c r="B11" s="686"/>
      <c r="C11" s="686"/>
      <c r="D11" s="686"/>
      <c r="E11" s="686"/>
      <c r="F11" s="686"/>
      <c r="G11" s="686"/>
      <c r="H11" s="686"/>
      <c r="I11" s="686"/>
      <c r="J11" s="686"/>
      <c r="K11" s="686"/>
      <c r="L11" s="686"/>
      <c r="M11" s="686"/>
      <c r="N11" s="686"/>
      <c r="O11" s="686"/>
      <c r="P11" s="686"/>
      <c r="Q11" s="686"/>
      <c r="R11" s="686"/>
      <c r="S11" s="686"/>
      <c r="T11" s="686"/>
      <c r="U11" s="686"/>
      <c r="V11" s="686"/>
    </row>
    <row r="12" spans="1:22" x14ac:dyDescent="0.2">
      <c r="A12" s="520"/>
      <c r="B12" s="521"/>
      <c r="C12" s="521"/>
      <c r="D12" s="520"/>
      <c r="E12" s="521"/>
      <c r="F12" s="521"/>
      <c r="G12" s="520"/>
      <c r="H12" s="521"/>
      <c r="I12" s="521"/>
      <c r="J12" s="521"/>
      <c r="K12" s="521"/>
      <c r="L12" s="521"/>
      <c r="M12" s="521"/>
      <c r="N12" s="521"/>
      <c r="O12" s="521"/>
      <c r="P12" s="521"/>
      <c r="Q12" s="521"/>
      <c r="R12" s="521"/>
      <c r="S12" s="521"/>
      <c r="T12" s="521"/>
      <c r="U12" s="521"/>
    </row>
    <row r="13" spans="1:22" x14ac:dyDescent="0.2">
      <c r="A13" s="207" t="s">
        <v>202</v>
      </c>
      <c r="B13" s="687" t="s">
        <v>239</v>
      </c>
      <c r="C13" s="687"/>
      <c r="D13" s="687"/>
      <c r="E13" s="687"/>
      <c r="F13" s="687"/>
      <c r="G13" s="687"/>
      <c r="H13" s="687"/>
      <c r="I13" s="687"/>
      <c r="J13" s="687"/>
      <c r="K13" s="687"/>
      <c r="L13" s="687"/>
      <c r="M13" s="687"/>
      <c r="N13" s="687"/>
      <c r="O13" s="687"/>
      <c r="P13" s="687"/>
      <c r="Q13" s="687"/>
      <c r="R13" s="687"/>
      <c r="S13" s="687"/>
      <c r="T13" s="687"/>
      <c r="U13" s="687"/>
      <c r="V13" s="687"/>
    </row>
    <row r="14" spans="1:22" x14ac:dyDescent="0.2">
      <c r="A14" s="207" t="s">
        <v>139</v>
      </c>
      <c r="B14" s="687" t="s">
        <v>240</v>
      </c>
      <c r="C14" s="687"/>
      <c r="D14" s="687"/>
      <c r="E14" s="687"/>
      <c r="F14" s="687"/>
      <c r="G14" s="687"/>
      <c r="H14" s="687"/>
      <c r="I14" s="687"/>
      <c r="J14" s="687"/>
      <c r="K14" s="687"/>
      <c r="L14" s="687"/>
      <c r="M14" s="687"/>
      <c r="N14" s="687"/>
      <c r="O14" s="687"/>
      <c r="P14" s="687"/>
      <c r="Q14" s="687"/>
      <c r="R14" s="687"/>
      <c r="S14" s="687"/>
      <c r="T14" s="687"/>
      <c r="U14" s="687"/>
      <c r="V14" s="687"/>
    </row>
    <row r="15" spans="1:22" x14ac:dyDescent="0.2">
      <c r="A15" s="207" t="s">
        <v>141</v>
      </c>
      <c r="B15" s="687" t="s">
        <v>241</v>
      </c>
      <c r="C15" s="687"/>
      <c r="D15" s="687"/>
      <c r="E15" s="687"/>
      <c r="F15" s="687"/>
      <c r="G15" s="687"/>
      <c r="H15" s="687"/>
      <c r="I15" s="687"/>
      <c r="J15" s="687"/>
      <c r="K15" s="687"/>
      <c r="L15" s="687"/>
      <c r="M15" s="687"/>
      <c r="N15" s="687"/>
      <c r="O15" s="687"/>
      <c r="P15" s="687"/>
      <c r="Q15" s="687"/>
      <c r="R15" s="687"/>
      <c r="S15" s="687"/>
      <c r="T15" s="687"/>
      <c r="U15" s="687"/>
      <c r="V15" s="687"/>
    </row>
    <row r="17" spans="1:22" x14ac:dyDescent="0.2">
      <c r="A17" s="669" t="s">
        <v>10</v>
      </c>
      <c r="B17" s="669" t="s">
        <v>11</v>
      </c>
      <c r="C17" s="669" t="s">
        <v>143</v>
      </c>
      <c r="D17" s="669" t="s">
        <v>12</v>
      </c>
      <c r="E17" s="671" t="s">
        <v>145</v>
      </c>
      <c r="F17" s="671"/>
      <c r="G17" s="685" t="s">
        <v>15</v>
      </c>
      <c r="H17" s="688" t="s">
        <v>16</v>
      </c>
      <c r="I17" s="688"/>
      <c r="J17" s="688"/>
      <c r="K17" s="688" t="s">
        <v>17</v>
      </c>
      <c r="L17" s="688"/>
      <c r="M17" s="688"/>
      <c r="N17" s="688" t="s">
        <v>18</v>
      </c>
      <c r="O17" s="688"/>
      <c r="P17" s="688"/>
      <c r="Q17" s="688" t="s">
        <v>19</v>
      </c>
      <c r="R17" s="688"/>
      <c r="S17" s="688"/>
      <c r="T17" s="685" t="s">
        <v>20</v>
      </c>
      <c r="U17" s="685" t="s">
        <v>21</v>
      </c>
      <c r="V17" s="685" t="s">
        <v>201</v>
      </c>
    </row>
    <row r="18" spans="1:22" s="375" customFormat="1" ht="30" x14ac:dyDescent="0.25">
      <c r="A18" s="670"/>
      <c r="B18" s="670"/>
      <c r="C18" s="670"/>
      <c r="D18" s="670"/>
      <c r="E18" s="153" t="s">
        <v>23</v>
      </c>
      <c r="F18" s="153" t="s">
        <v>24</v>
      </c>
      <c r="G18" s="685"/>
      <c r="H18" s="154" t="s">
        <v>25</v>
      </c>
      <c r="I18" s="154" t="s">
        <v>26</v>
      </c>
      <c r="J18" s="154" t="s">
        <v>27</v>
      </c>
      <c r="K18" s="154" t="s">
        <v>28</v>
      </c>
      <c r="L18" s="154" t="s">
        <v>29</v>
      </c>
      <c r="M18" s="154" t="s">
        <v>30</v>
      </c>
      <c r="N18" s="154" t="s">
        <v>31</v>
      </c>
      <c r="O18" s="154" t="s">
        <v>32</v>
      </c>
      <c r="P18" s="154" t="s">
        <v>33</v>
      </c>
      <c r="Q18" s="154" t="s">
        <v>34</v>
      </c>
      <c r="R18" s="154" t="s">
        <v>35</v>
      </c>
      <c r="S18" s="154" t="s">
        <v>36</v>
      </c>
      <c r="T18" s="685"/>
      <c r="U18" s="685"/>
      <c r="V18" s="685"/>
    </row>
    <row r="19" spans="1:22" ht="57" customHeight="1" x14ac:dyDescent="0.2">
      <c r="A19" s="656" t="s">
        <v>242</v>
      </c>
      <c r="B19" s="663" t="s">
        <v>243</v>
      </c>
      <c r="C19" s="663" t="s">
        <v>53</v>
      </c>
      <c r="D19" s="659" t="s">
        <v>244</v>
      </c>
      <c r="E19" s="659" t="s">
        <v>24</v>
      </c>
      <c r="F19" s="661">
        <v>4800</v>
      </c>
      <c r="G19" s="324" t="s">
        <v>245</v>
      </c>
      <c r="H19" s="317"/>
      <c r="I19" s="317">
        <v>1</v>
      </c>
      <c r="J19" s="317"/>
      <c r="K19" s="317"/>
      <c r="L19" s="317"/>
      <c r="M19" s="317"/>
      <c r="N19" s="317"/>
      <c r="O19" s="317"/>
      <c r="P19" s="317"/>
      <c r="Q19" s="317"/>
      <c r="R19" s="317"/>
      <c r="S19" s="317"/>
      <c r="T19" s="325"/>
      <c r="U19" s="176"/>
      <c r="V19" s="176"/>
    </row>
    <row r="20" spans="1:22" ht="54" customHeight="1" x14ac:dyDescent="0.2">
      <c r="A20" s="657"/>
      <c r="B20" s="665"/>
      <c r="C20" s="665"/>
      <c r="D20" s="660"/>
      <c r="E20" s="660"/>
      <c r="F20" s="662"/>
      <c r="G20" s="213" t="s">
        <v>246</v>
      </c>
      <c r="H20" s="316">
        <v>1300</v>
      </c>
      <c r="I20" s="316">
        <v>1000</v>
      </c>
      <c r="J20" s="316"/>
      <c r="K20" s="316"/>
      <c r="L20" s="316">
        <v>500</v>
      </c>
      <c r="M20" s="316">
        <v>500</v>
      </c>
      <c r="N20" s="316"/>
      <c r="O20" s="316">
        <v>500</v>
      </c>
      <c r="P20" s="316">
        <v>500</v>
      </c>
      <c r="Q20" s="316"/>
      <c r="R20" s="316">
        <v>250</v>
      </c>
      <c r="S20" s="316">
        <v>250</v>
      </c>
      <c r="T20" s="318"/>
      <c r="U20" s="176" t="s">
        <v>247</v>
      </c>
      <c r="V20" s="679" t="s">
        <v>248</v>
      </c>
    </row>
    <row r="21" spans="1:22" ht="90" customHeight="1" x14ac:dyDescent="0.2">
      <c r="A21" s="657"/>
      <c r="B21" s="663" t="s">
        <v>249</v>
      </c>
      <c r="C21" s="663" t="s">
        <v>53</v>
      </c>
      <c r="D21" s="315" t="s">
        <v>250</v>
      </c>
      <c r="E21" s="659" t="s">
        <v>251</v>
      </c>
      <c r="F21" s="666">
        <v>1</v>
      </c>
      <c r="G21" s="213" t="s">
        <v>252</v>
      </c>
      <c r="H21" s="317"/>
      <c r="I21" s="317"/>
      <c r="J21" s="317"/>
      <c r="K21" s="317">
        <v>300</v>
      </c>
      <c r="L21" s="317"/>
      <c r="M21" s="317"/>
      <c r="N21" s="317">
        <v>300</v>
      </c>
      <c r="O21" s="317"/>
      <c r="P21" s="317">
        <v>300</v>
      </c>
      <c r="Q21" s="317"/>
      <c r="R21" s="317"/>
      <c r="S21" s="317"/>
      <c r="T21" s="318"/>
      <c r="U21" s="176" t="s">
        <v>247</v>
      </c>
      <c r="V21" s="680"/>
    </row>
    <row r="22" spans="1:22" ht="105" customHeight="1" x14ac:dyDescent="0.2">
      <c r="A22" s="657"/>
      <c r="B22" s="664"/>
      <c r="C22" s="664"/>
      <c r="D22" s="320" t="s">
        <v>253</v>
      </c>
      <c r="E22" s="676"/>
      <c r="F22" s="667"/>
      <c r="G22" s="213" t="s">
        <v>254</v>
      </c>
      <c r="H22" s="317"/>
      <c r="I22" s="317"/>
      <c r="J22" s="316">
        <v>1350</v>
      </c>
      <c r="K22" s="317"/>
      <c r="L22" s="317"/>
      <c r="M22" s="317"/>
      <c r="N22" s="317"/>
      <c r="O22" s="317"/>
      <c r="P22" s="317"/>
      <c r="Q22" s="317"/>
      <c r="R22" s="321"/>
      <c r="S22" s="319"/>
      <c r="T22" s="318"/>
      <c r="U22" s="176" t="s">
        <v>255</v>
      </c>
      <c r="V22" s="322" t="s">
        <v>256</v>
      </c>
    </row>
    <row r="23" spans="1:22" ht="104.25" customHeight="1" x14ac:dyDescent="0.2">
      <c r="A23" s="658"/>
      <c r="B23" s="665"/>
      <c r="C23" s="665"/>
      <c r="D23" s="315" t="s">
        <v>257</v>
      </c>
      <c r="E23" s="660"/>
      <c r="F23" s="668"/>
      <c r="G23" s="213" t="s">
        <v>258</v>
      </c>
      <c r="H23" s="317"/>
      <c r="I23" s="317"/>
      <c r="J23" s="317"/>
      <c r="K23" s="317"/>
      <c r="L23" s="317"/>
      <c r="M23" s="317"/>
      <c r="N23" s="317"/>
      <c r="O23" s="317"/>
      <c r="P23" s="317"/>
      <c r="Q23" s="317"/>
      <c r="R23" s="316">
        <v>1350</v>
      </c>
      <c r="S23" s="317"/>
      <c r="T23" s="318"/>
      <c r="U23" s="176" t="s">
        <v>255</v>
      </c>
      <c r="V23" s="323" t="s">
        <v>259</v>
      </c>
    </row>
    <row r="24" spans="1:22" ht="57" customHeight="1" x14ac:dyDescent="0.2">
      <c r="A24" s="324" t="s">
        <v>260</v>
      </c>
      <c r="B24" s="324" t="s">
        <v>261</v>
      </c>
      <c r="C24" s="323" t="s">
        <v>53</v>
      </c>
      <c r="D24" s="315" t="s">
        <v>262</v>
      </c>
      <c r="E24" s="176" t="s">
        <v>24</v>
      </c>
      <c r="F24" s="317">
        <v>1</v>
      </c>
      <c r="G24" s="324" t="s">
        <v>263</v>
      </c>
      <c r="H24" s="317"/>
      <c r="I24" s="317"/>
      <c r="J24" s="317"/>
      <c r="K24" s="317"/>
      <c r="L24" s="317"/>
      <c r="M24" s="317"/>
      <c r="N24" s="317"/>
      <c r="O24" s="317"/>
      <c r="P24" s="317"/>
      <c r="Q24" s="317">
        <v>1</v>
      </c>
      <c r="R24" s="317"/>
      <c r="S24" s="317"/>
      <c r="T24" s="325"/>
      <c r="U24" s="176"/>
      <c r="V24" s="176"/>
    </row>
    <row r="25" spans="1:22" ht="58.5" customHeight="1" x14ac:dyDescent="0.2">
      <c r="A25" s="681" t="s">
        <v>264</v>
      </c>
      <c r="B25" s="682" t="s">
        <v>265</v>
      </c>
      <c r="C25" s="663" t="s">
        <v>53</v>
      </c>
      <c r="D25" s="683" t="s">
        <v>266</v>
      </c>
      <c r="E25" s="683" t="s">
        <v>24</v>
      </c>
      <c r="F25" s="684">
        <v>1</v>
      </c>
      <c r="G25" s="213" t="s">
        <v>267</v>
      </c>
      <c r="H25" s="317"/>
      <c r="I25" s="317"/>
      <c r="J25" s="317"/>
      <c r="K25" s="332"/>
      <c r="L25" s="317">
        <v>1</v>
      </c>
      <c r="M25" s="317"/>
      <c r="N25" s="317"/>
      <c r="O25" s="317"/>
      <c r="P25" s="317"/>
      <c r="Q25" s="317"/>
      <c r="R25" s="317"/>
      <c r="S25" s="317"/>
      <c r="T25" s="318"/>
      <c r="U25" s="176"/>
      <c r="V25" s="176"/>
    </row>
    <row r="26" spans="1:22" ht="57" customHeight="1" x14ac:dyDescent="0.2">
      <c r="A26" s="681"/>
      <c r="B26" s="682"/>
      <c r="C26" s="664"/>
      <c r="D26" s="683"/>
      <c r="E26" s="683"/>
      <c r="F26" s="684"/>
      <c r="G26" s="213" t="s">
        <v>268</v>
      </c>
      <c r="H26" s="317"/>
      <c r="I26" s="317"/>
      <c r="J26" s="317"/>
      <c r="K26" s="317"/>
      <c r="L26" s="317">
        <v>1</v>
      </c>
      <c r="M26" s="317"/>
      <c r="N26" s="317"/>
      <c r="O26" s="317"/>
      <c r="P26" s="317"/>
      <c r="Q26" s="317"/>
      <c r="R26" s="317"/>
      <c r="S26" s="317"/>
      <c r="T26" s="318"/>
      <c r="U26" s="176"/>
      <c r="V26" s="176"/>
    </row>
    <row r="27" spans="1:22" ht="57" customHeight="1" x14ac:dyDescent="0.2">
      <c r="A27" s="681"/>
      <c r="B27" s="682"/>
      <c r="C27" s="664"/>
      <c r="D27" s="683"/>
      <c r="E27" s="683"/>
      <c r="F27" s="684"/>
      <c r="G27" s="213" t="s">
        <v>269</v>
      </c>
      <c r="H27" s="317"/>
      <c r="I27" s="317"/>
      <c r="J27" s="317"/>
      <c r="K27" s="317"/>
      <c r="L27" s="317">
        <v>1</v>
      </c>
      <c r="M27" s="317"/>
      <c r="N27" s="317"/>
      <c r="O27" s="317"/>
      <c r="P27" s="317"/>
      <c r="Q27" s="317"/>
      <c r="R27" s="317"/>
      <c r="S27" s="317"/>
      <c r="T27" s="318"/>
      <c r="U27" s="176"/>
      <c r="V27" s="176"/>
    </row>
    <row r="28" spans="1:22" ht="57" customHeight="1" x14ac:dyDescent="0.2">
      <c r="A28" s="681"/>
      <c r="B28" s="682"/>
      <c r="C28" s="665"/>
      <c r="D28" s="683"/>
      <c r="E28" s="683"/>
      <c r="F28" s="684"/>
      <c r="G28" s="213" t="s">
        <v>270</v>
      </c>
      <c r="H28" s="317"/>
      <c r="I28" s="317"/>
      <c r="J28" s="317"/>
      <c r="K28" s="317"/>
      <c r="L28" s="317"/>
      <c r="M28" s="317">
        <v>1</v>
      </c>
      <c r="N28" s="317"/>
      <c r="O28" s="317"/>
      <c r="P28" s="317"/>
      <c r="Q28" s="317"/>
      <c r="R28" s="317"/>
      <c r="S28" s="317"/>
      <c r="T28" s="318"/>
      <c r="U28" s="176"/>
      <c r="V28" s="176"/>
    </row>
    <row r="29" spans="1:22" ht="47.25" customHeight="1" x14ac:dyDescent="0.2">
      <c r="A29" s="674" t="s">
        <v>271</v>
      </c>
      <c r="B29" s="663" t="s">
        <v>272</v>
      </c>
      <c r="C29" s="663" t="s">
        <v>53</v>
      </c>
      <c r="D29" s="659" t="s">
        <v>273</v>
      </c>
      <c r="E29" s="676" t="s">
        <v>24</v>
      </c>
      <c r="F29" s="677">
        <v>3</v>
      </c>
      <c r="G29" s="326" t="s">
        <v>274</v>
      </c>
      <c r="H29" s="327"/>
      <c r="I29" s="327"/>
      <c r="J29" s="327"/>
      <c r="K29" s="327"/>
      <c r="L29" s="327">
        <v>3</v>
      </c>
      <c r="M29" s="327"/>
      <c r="N29" s="327"/>
      <c r="O29" s="327"/>
      <c r="P29" s="327"/>
      <c r="Q29" s="327"/>
      <c r="R29" s="327"/>
      <c r="S29" s="327"/>
      <c r="T29" s="328"/>
      <c r="U29" s="150" t="s">
        <v>275</v>
      </c>
      <c r="V29" s="150"/>
    </row>
    <row r="30" spans="1:22" ht="40.5" customHeight="1" x14ac:dyDescent="0.2">
      <c r="A30" s="675"/>
      <c r="B30" s="665"/>
      <c r="C30" s="665"/>
      <c r="D30" s="660"/>
      <c r="E30" s="676"/>
      <c r="F30" s="677"/>
      <c r="G30" s="324" t="s">
        <v>276</v>
      </c>
      <c r="H30" s="317"/>
      <c r="I30" s="317"/>
      <c r="J30" s="317"/>
      <c r="K30" s="317"/>
      <c r="L30" s="317"/>
      <c r="M30" s="317"/>
      <c r="N30" s="317"/>
      <c r="O30" s="317">
        <v>3</v>
      </c>
      <c r="P30" s="317"/>
      <c r="Q30" s="317"/>
      <c r="R30" s="317"/>
      <c r="S30" s="317"/>
      <c r="T30" s="325"/>
      <c r="U30" s="176" t="s">
        <v>277</v>
      </c>
      <c r="V30" s="176"/>
    </row>
    <row r="31" spans="1:22" ht="57.75" customHeight="1" x14ac:dyDescent="0.2">
      <c r="A31" s="678" t="s">
        <v>278</v>
      </c>
      <c r="B31" s="659" t="s">
        <v>279</v>
      </c>
      <c r="C31" s="659" t="s">
        <v>53</v>
      </c>
      <c r="D31" s="659" t="s">
        <v>280</v>
      </c>
      <c r="E31" s="659" t="s">
        <v>24</v>
      </c>
      <c r="F31" s="672">
        <v>6</v>
      </c>
      <c r="G31" s="213" t="s">
        <v>281</v>
      </c>
      <c r="H31" s="317"/>
      <c r="I31" s="161"/>
      <c r="J31" s="317"/>
      <c r="K31" s="317"/>
      <c r="L31" s="317"/>
      <c r="M31" s="317"/>
      <c r="N31" s="317"/>
      <c r="O31" s="317">
        <v>6</v>
      </c>
      <c r="P31" s="317"/>
      <c r="R31" s="317"/>
      <c r="T31" s="325"/>
      <c r="U31" s="176"/>
      <c r="V31" s="176"/>
    </row>
    <row r="32" spans="1:22" ht="62.25" customHeight="1" x14ac:dyDescent="0.2">
      <c r="A32" s="678"/>
      <c r="B32" s="660"/>
      <c r="C32" s="660"/>
      <c r="D32" s="660"/>
      <c r="E32" s="660"/>
      <c r="F32" s="673"/>
      <c r="G32" s="213" t="s">
        <v>282</v>
      </c>
      <c r="H32" s="317"/>
      <c r="I32" s="317"/>
      <c r="J32" s="317"/>
      <c r="K32" s="317"/>
      <c r="L32" s="317"/>
      <c r="M32" s="317"/>
      <c r="N32" s="317">
        <v>6</v>
      </c>
      <c r="O32" s="317"/>
      <c r="P32" s="317"/>
      <c r="Q32" s="317"/>
      <c r="S32" s="317"/>
      <c r="T32" s="325"/>
      <c r="U32" s="176"/>
      <c r="V32" s="176"/>
    </row>
    <row r="33" spans="1:22" s="45" customFormat="1" ht="94.5" customHeight="1" x14ac:dyDescent="0.2">
      <c r="A33" s="66" t="s">
        <v>127</v>
      </c>
      <c r="B33" s="279" t="s">
        <v>128</v>
      </c>
      <c r="C33" s="86" t="s">
        <v>53</v>
      </c>
      <c r="D33" s="279" t="s">
        <v>129</v>
      </c>
      <c r="E33" s="282" t="s">
        <v>130</v>
      </c>
      <c r="F33" s="290">
        <v>1</v>
      </c>
      <c r="G33" s="66" t="s">
        <v>131</v>
      </c>
      <c r="H33" s="67"/>
      <c r="I33" s="101"/>
      <c r="J33" s="101"/>
      <c r="K33" s="334">
        <v>0.5</v>
      </c>
      <c r="L33" s="334">
        <v>0.5</v>
      </c>
      <c r="M33" s="101"/>
      <c r="N33" s="67"/>
      <c r="O33" s="67"/>
      <c r="P33" s="67"/>
      <c r="Q33" s="67"/>
      <c r="R33" s="67"/>
      <c r="S33" s="290"/>
      <c r="T33" s="69"/>
      <c r="U33" s="67"/>
      <c r="V33" s="101"/>
    </row>
    <row r="34" spans="1:22" x14ac:dyDescent="0.2">
      <c r="A34" s="194"/>
      <c r="B34" s="147"/>
      <c r="C34" s="147"/>
      <c r="D34" s="147"/>
      <c r="E34" s="147"/>
      <c r="F34" s="147"/>
      <c r="G34" s="147"/>
      <c r="H34" s="147"/>
      <c r="I34" s="147"/>
      <c r="J34" s="147"/>
      <c r="K34" s="147"/>
      <c r="L34" s="147"/>
      <c r="M34" s="147"/>
      <c r="N34" s="147"/>
      <c r="O34" s="147"/>
      <c r="P34" s="147"/>
      <c r="Q34" s="147"/>
      <c r="R34" s="147"/>
      <c r="S34" s="147"/>
      <c r="T34" s="148"/>
      <c r="U34" s="147"/>
      <c r="V34" s="147"/>
    </row>
    <row r="40" spans="1:22" ht="15.75" x14ac:dyDescent="0.25">
      <c r="B40" s="648"/>
      <c r="C40" s="648"/>
      <c r="D40" s="648"/>
      <c r="E40" s="53"/>
      <c r="F40" s="45"/>
      <c r="G40" s="45"/>
      <c r="H40" s="648"/>
      <c r="I40" s="648"/>
      <c r="J40" s="648"/>
      <c r="K40" s="648"/>
      <c r="L40" s="648"/>
      <c r="M40" s="648"/>
      <c r="N40" s="45"/>
      <c r="O40" s="124"/>
      <c r="P40" s="124"/>
      <c r="Q40" s="45"/>
      <c r="R40" s="627"/>
      <c r="S40" s="627"/>
      <c r="T40" s="627"/>
    </row>
    <row r="41" spans="1:22" ht="15.75" x14ac:dyDescent="0.25">
      <c r="B41" s="650" t="s">
        <v>283</v>
      </c>
      <c r="C41" s="650"/>
      <c r="D41" s="650"/>
      <c r="E41" s="53"/>
      <c r="F41" s="45"/>
      <c r="G41" s="45"/>
      <c r="H41" s="650" t="s">
        <v>133</v>
      </c>
      <c r="I41" s="650"/>
      <c r="J41" s="650"/>
      <c r="K41" s="650"/>
      <c r="L41" s="650"/>
      <c r="M41" s="650"/>
      <c r="N41" s="45"/>
      <c r="O41" s="125"/>
      <c r="P41" s="45"/>
      <c r="Q41" s="125"/>
      <c r="R41" s="650" t="s">
        <v>134</v>
      </c>
      <c r="S41" s="650"/>
      <c r="T41" s="650"/>
    </row>
    <row r="42" spans="1:22" ht="15.75" x14ac:dyDescent="0.25">
      <c r="B42" s="645" t="s">
        <v>284</v>
      </c>
      <c r="C42" s="645"/>
      <c r="D42" s="645"/>
      <c r="E42" s="53"/>
      <c r="F42" s="45"/>
      <c r="G42" s="45"/>
      <c r="H42" s="646" t="s">
        <v>136</v>
      </c>
      <c r="I42" s="646"/>
      <c r="J42" s="646"/>
      <c r="K42" s="646"/>
      <c r="L42" s="646"/>
      <c r="M42" s="646"/>
      <c r="N42" s="45"/>
      <c r="O42" s="124"/>
      <c r="P42" s="45"/>
      <c r="Q42" s="124"/>
      <c r="R42" s="647" t="s">
        <v>137</v>
      </c>
      <c r="S42" s="647"/>
      <c r="T42" s="647"/>
    </row>
    <row r="43" spans="1:22" x14ac:dyDescent="0.2">
      <c r="B43" s="45"/>
      <c r="C43" s="45"/>
      <c r="D43" s="45"/>
      <c r="E43" s="45"/>
      <c r="F43" s="54"/>
      <c r="G43" s="45"/>
      <c r="H43" s="45"/>
      <c r="I43" s="55"/>
      <c r="J43" s="45"/>
      <c r="K43" s="45"/>
      <c r="L43" s="45"/>
      <c r="M43" s="45"/>
      <c r="N43" s="45"/>
      <c r="O43" s="45"/>
      <c r="P43" s="45"/>
      <c r="Q43" s="45"/>
      <c r="R43" s="45"/>
      <c r="S43" s="45"/>
      <c r="T43" s="45"/>
    </row>
  </sheetData>
  <mergeCells count="56">
    <mergeCell ref="G17:G18"/>
    <mergeCell ref="A10:V10"/>
    <mergeCell ref="A11:V11"/>
    <mergeCell ref="B13:V13"/>
    <mergeCell ref="B14:V14"/>
    <mergeCell ref="B15:V15"/>
    <mergeCell ref="V17:V18"/>
    <mergeCell ref="H17:J17"/>
    <mergeCell ref="K17:M17"/>
    <mergeCell ref="N17:P17"/>
    <mergeCell ref="Q17:S17"/>
    <mergeCell ref="T17:T18"/>
    <mergeCell ref="U17:U18"/>
    <mergeCell ref="A17:A18"/>
    <mergeCell ref="B17:B18"/>
    <mergeCell ref="C17:C18"/>
    <mergeCell ref="C25:C28"/>
    <mergeCell ref="V20:V21"/>
    <mergeCell ref="A25:A28"/>
    <mergeCell ref="B25:B28"/>
    <mergeCell ref="D25:D28"/>
    <mergeCell ref="E25:E28"/>
    <mergeCell ref="F25:F28"/>
    <mergeCell ref="E21:E23"/>
    <mergeCell ref="D17:D18"/>
    <mergeCell ref="E17:F17"/>
    <mergeCell ref="F31:F32"/>
    <mergeCell ref="A29:A30"/>
    <mergeCell ref="B29:B30"/>
    <mergeCell ref="D29:D30"/>
    <mergeCell ref="E29:E30"/>
    <mergeCell ref="F29:F30"/>
    <mergeCell ref="C29:C30"/>
    <mergeCell ref="C31:C32"/>
    <mergeCell ref="A31:A32"/>
    <mergeCell ref="B31:B32"/>
    <mergeCell ref="D31:D32"/>
    <mergeCell ref="E31:E32"/>
    <mergeCell ref="B19:B20"/>
    <mergeCell ref="C21:C23"/>
    <mergeCell ref="B42:D42"/>
    <mergeCell ref="H42:M42"/>
    <mergeCell ref="R42:T42"/>
    <mergeCell ref="A19:A23"/>
    <mergeCell ref="D19:D20"/>
    <mergeCell ref="E19:E20"/>
    <mergeCell ref="F19:F20"/>
    <mergeCell ref="B21:B23"/>
    <mergeCell ref="F21:F23"/>
    <mergeCell ref="B40:D40"/>
    <mergeCell ref="H40:M40"/>
    <mergeCell ref="R40:T40"/>
    <mergeCell ref="B41:D41"/>
    <mergeCell ref="H41:M41"/>
    <mergeCell ref="R41:T41"/>
    <mergeCell ref="C19:C20"/>
  </mergeCells>
  <pageMargins left="0.25" right="0.25" top="0.75" bottom="0.75" header="0.3" footer="0.3"/>
  <pageSetup paperSize="17" scale="45" fitToHeight="0" orientation="landscape" r:id="rId1"/>
  <headerFooter>
    <oddFooter>&amp;CPágina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9AF3-7829-4039-B538-90D7EE2F8E69}">
  <sheetPr>
    <pageSetUpPr fitToPage="1"/>
  </sheetPr>
  <dimension ref="A13:AO45"/>
  <sheetViews>
    <sheetView showGridLines="0" topLeftCell="H34" zoomScale="50" zoomScaleNormal="50" workbookViewId="0">
      <selection activeCell="R44" sqref="R44:T45"/>
    </sheetView>
  </sheetViews>
  <sheetFormatPr defaultColWidth="13.140625" defaultRowHeight="14.25" x14ac:dyDescent="0.2"/>
  <cols>
    <col min="1" max="1" width="43.28515625" style="144" bestFit="1" customWidth="1"/>
    <col min="2" max="2" width="53.140625" style="144" customWidth="1"/>
    <col min="3" max="3" width="26.42578125" style="144" customWidth="1"/>
    <col min="4" max="4" width="51.42578125" style="144" bestFit="1" customWidth="1"/>
    <col min="5" max="5" width="14.7109375" style="159" customWidth="1"/>
    <col min="6" max="6" width="16.7109375" style="144" customWidth="1"/>
    <col min="7" max="7" width="17.5703125" style="144" customWidth="1"/>
    <col min="8" max="8" width="19.85546875" style="158" customWidth="1"/>
    <col min="9" max="9" width="21.5703125" style="144" customWidth="1"/>
    <col min="10" max="10" width="20.7109375" style="144" bestFit="1" customWidth="1"/>
    <col min="11" max="11" width="17.85546875" style="144" customWidth="1"/>
    <col min="12" max="12" width="21.28515625" style="144" customWidth="1"/>
    <col min="13" max="13" width="23.5703125" style="144" customWidth="1"/>
    <col min="14" max="14" width="18.85546875" style="144" customWidth="1"/>
    <col min="15" max="15" width="19.85546875" style="144" customWidth="1"/>
    <col min="16" max="16" width="20.5703125" style="144" customWidth="1"/>
    <col min="17" max="17" width="21.7109375" style="144" customWidth="1"/>
    <col min="18" max="18" width="23.42578125" style="144" customWidth="1"/>
    <col min="19" max="19" width="21.140625" style="144" customWidth="1"/>
    <col min="20" max="20" width="23.42578125" style="144" customWidth="1"/>
    <col min="21" max="21" width="25.85546875" style="144" bestFit="1" customWidth="1"/>
    <col min="22" max="22" width="34.7109375" style="157" customWidth="1"/>
    <col min="23" max="23" width="17.7109375" style="157" customWidth="1"/>
    <col min="24" max="40" width="13.140625" style="157"/>
    <col min="41" max="16384" width="13.140625" style="144"/>
  </cols>
  <sheetData>
    <row r="13" spans="1:40" s="156" customFormat="1" ht="19.5" x14ac:dyDescent="0.25">
      <c r="A13" s="690" t="s">
        <v>2</v>
      </c>
      <c r="B13" s="690"/>
      <c r="C13" s="690"/>
      <c r="D13" s="690"/>
      <c r="E13" s="690"/>
      <c r="F13" s="690"/>
      <c r="G13" s="690"/>
      <c r="H13" s="690"/>
      <c r="I13" s="690"/>
      <c r="J13" s="690"/>
      <c r="K13" s="690"/>
      <c r="L13" s="690"/>
      <c r="M13" s="690"/>
      <c r="N13" s="690"/>
      <c r="O13" s="690"/>
      <c r="P13" s="690"/>
      <c r="Q13" s="690"/>
      <c r="R13" s="690"/>
      <c r="S13" s="690"/>
      <c r="T13" s="690"/>
      <c r="U13" s="690"/>
      <c r="V13" s="690"/>
      <c r="W13" s="192"/>
      <c r="X13" s="192"/>
      <c r="Y13" s="192"/>
      <c r="Z13" s="192"/>
      <c r="AA13" s="192"/>
      <c r="AB13" s="192"/>
      <c r="AC13" s="192"/>
      <c r="AD13" s="192"/>
      <c r="AE13" s="192"/>
      <c r="AF13" s="192"/>
      <c r="AG13" s="192"/>
      <c r="AH13" s="192"/>
      <c r="AI13" s="192"/>
      <c r="AJ13" s="192"/>
      <c r="AK13" s="192"/>
      <c r="AL13" s="192"/>
      <c r="AM13" s="192"/>
      <c r="AN13" s="192"/>
    </row>
    <row r="14" spans="1:40" s="156" customFormat="1" ht="19.5" x14ac:dyDescent="0.25">
      <c r="A14" s="690" t="s">
        <v>194</v>
      </c>
      <c r="B14" s="690"/>
      <c r="C14" s="690"/>
      <c r="D14" s="690"/>
      <c r="E14" s="690"/>
      <c r="F14" s="690"/>
      <c r="G14" s="690"/>
      <c r="H14" s="690"/>
      <c r="I14" s="690"/>
      <c r="J14" s="690"/>
      <c r="K14" s="690"/>
      <c r="L14" s="690"/>
      <c r="M14" s="690"/>
      <c r="N14" s="690"/>
      <c r="O14" s="690"/>
      <c r="P14" s="690"/>
      <c r="Q14" s="690"/>
      <c r="R14" s="690"/>
      <c r="S14" s="690"/>
      <c r="T14" s="690"/>
      <c r="U14" s="690"/>
      <c r="V14" s="690"/>
      <c r="W14" s="192"/>
      <c r="X14" s="192"/>
      <c r="Y14" s="192"/>
      <c r="Z14" s="192"/>
      <c r="AA14" s="192"/>
      <c r="AB14" s="192"/>
      <c r="AC14" s="192"/>
      <c r="AD14" s="192"/>
      <c r="AE14" s="192"/>
      <c r="AF14" s="192"/>
      <c r="AG14" s="192"/>
      <c r="AH14" s="192"/>
      <c r="AI14" s="192"/>
      <c r="AJ14" s="192"/>
      <c r="AK14" s="192"/>
      <c r="AL14" s="192"/>
      <c r="AM14" s="192"/>
      <c r="AN14" s="192"/>
    </row>
    <row r="15" spans="1:40" s="156" customFormat="1" ht="19.5" x14ac:dyDescent="0.25">
      <c r="A15" s="690" t="s">
        <v>195</v>
      </c>
      <c r="B15" s="690"/>
      <c r="C15" s="690"/>
      <c r="D15" s="690"/>
      <c r="E15" s="690"/>
      <c r="F15" s="690"/>
      <c r="G15" s="690"/>
      <c r="H15" s="690"/>
      <c r="I15" s="690"/>
      <c r="J15" s="690"/>
      <c r="K15" s="690"/>
      <c r="L15" s="690"/>
      <c r="M15" s="690"/>
      <c r="N15" s="690"/>
      <c r="O15" s="690"/>
      <c r="P15" s="690"/>
      <c r="Q15" s="690"/>
      <c r="R15" s="690"/>
      <c r="S15" s="690"/>
      <c r="T15" s="690"/>
      <c r="U15" s="690"/>
      <c r="V15" s="690"/>
      <c r="W15" s="192"/>
      <c r="X15" s="192"/>
      <c r="Y15" s="192"/>
      <c r="Z15" s="192"/>
      <c r="AA15" s="192"/>
      <c r="AB15" s="192"/>
      <c r="AC15" s="192"/>
      <c r="AD15" s="192"/>
      <c r="AE15" s="192"/>
      <c r="AF15" s="192"/>
      <c r="AG15" s="192"/>
      <c r="AH15" s="192"/>
      <c r="AI15" s="192"/>
      <c r="AJ15" s="192"/>
      <c r="AK15" s="192"/>
      <c r="AL15" s="192"/>
      <c r="AM15" s="192"/>
      <c r="AN15" s="192"/>
    </row>
    <row r="16" spans="1:40" s="156" customFormat="1" ht="19.5" x14ac:dyDescent="0.25">
      <c r="A16" s="193"/>
      <c r="B16" s="193"/>
      <c r="C16" s="193"/>
      <c r="D16" s="193"/>
      <c r="E16" s="193"/>
      <c r="F16" s="193"/>
      <c r="G16" s="193"/>
      <c r="H16" s="193"/>
      <c r="I16" s="193"/>
      <c r="J16" s="193"/>
      <c r="K16" s="193"/>
      <c r="L16" s="193"/>
      <c r="M16" s="193"/>
      <c r="N16" s="193"/>
      <c r="O16" s="193"/>
      <c r="P16" s="193"/>
      <c r="Q16" s="193"/>
      <c r="R16" s="193"/>
      <c r="S16" s="193"/>
      <c r="T16" s="193"/>
      <c r="U16" s="193"/>
      <c r="V16" s="192"/>
      <c r="W16" s="192"/>
      <c r="X16" s="192"/>
      <c r="Y16" s="192"/>
      <c r="Z16" s="192"/>
      <c r="AA16" s="192"/>
      <c r="AB16" s="192"/>
      <c r="AC16" s="192"/>
      <c r="AD16" s="192"/>
      <c r="AE16" s="192"/>
      <c r="AF16" s="192"/>
      <c r="AG16" s="192"/>
      <c r="AH16" s="192"/>
      <c r="AI16" s="192"/>
      <c r="AJ16" s="192"/>
      <c r="AK16" s="192"/>
      <c r="AL16" s="192"/>
      <c r="AM16" s="192"/>
      <c r="AN16" s="192"/>
    </row>
    <row r="17" spans="1:41" s="156" customFormat="1" ht="19.5" x14ac:dyDescent="0.25">
      <c r="A17" s="193"/>
      <c r="B17" s="193"/>
      <c r="C17" s="193"/>
      <c r="D17" s="193"/>
      <c r="E17" s="193"/>
      <c r="F17" s="193"/>
      <c r="G17" s="193"/>
      <c r="H17" s="193"/>
      <c r="I17" s="193"/>
      <c r="J17" s="193"/>
      <c r="K17" s="193"/>
      <c r="L17" s="193"/>
      <c r="M17" s="193"/>
      <c r="N17" s="193"/>
      <c r="O17" s="193"/>
      <c r="P17" s="193"/>
      <c r="Q17" s="193"/>
      <c r="R17" s="193"/>
      <c r="S17" s="193"/>
      <c r="T17" s="193"/>
      <c r="U17" s="193"/>
      <c r="V17" s="192"/>
      <c r="W17" s="192"/>
      <c r="X17" s="192"/>
      <c r="Y17" s="192"/>
      <c r="Z17" s="192"/>
      <c r="AA17" s="192"/>
      <c r="AB17" s="192"/>
      <c r="AC17" s="192"/>
      <c r="AD17" s="192"/>
      <c r="AE17" s="192"/>
      <c r="AF17" s="192"/>
      <c r="AG17" s="192"/>
      <c r="AH17" s="192"/>
      <c r="AI17" s="192"/>
      <c r="AJ17" s="192"/>
      <c r="AK17" s="192"/>
      <c r="AL17" s="192"/>
      <c r="AM17" s="192"/>
      <c r="AN17" s="192"/>
    </row>
    <row r="18" spans="1:41" s="149" customFormat="1" ht="15" x14ac:dyDescent="0.2">
      <c r="A18" s="191" t="s">
        <v>202</v>
      </c>
      <c r="B18" s="689" t="s">
        <v>239</v>
      </c>
      <c r="C18" s="689"/>
      <c r="D18" s="689"/>
      <c r="E18" s="689"/>
      <c r="F18" s="689"/>
      <c r="G18" s="689"/>
      <c r="H18" s="689"/>
      <c r="I18" s="689"/>
      <c r="J18" s="689"/>
      <c r="K18" s="689"/>
      <c r="L18" s="689"/>
      <c r="M18" s="689"/>
      <c r="N18" s="689"/>
      <c r="O18" s="689"/>
      <c r="P18" s="689"/>
      <c r="Q18" s="689"/>
      <c r="R18" s="689"/>
      <c r="S18" s="689"/>
      <c r="T18" s="689"/>
      <c r="U18" s="689"/>
      <c r="V18" s="689"/>
      <c r="W18" s="151"/>
      <c r="X18" s="151"/>
      <c r="Y18" s="151"/>
      <c r="Z18" s="151"/>
      <c r="AA18" s="151"/>
      <c r="AB18" s="151"/>
      <c r="AC18" s="151"/>
      <c r="AD18" s="151"/>
      <c r="AE18" s="151"/>
      <c r="AF18" s="151"/>
      <c r="AG18" s="151"/>
      <c r="AH18" s="151"/>
      <c r="AI18" s="151"/>
      <c r="AJ18" s="151"/>
      <c r="AK18" s="151"/>
      <c r="AL18" s="151"/>
      <c r="AM18" s="151"/>
      <c r="AN18" s="151"/>
    </row>
    <row r="19" spans="1:41" s="149" customFormat="1" ht="15" x14ac:dyDescent="0.2">
      <c r="A19" s="191" t="s">
        <v>139</v>
      </c>
      <c r="B19" s="689" t="s">
        <v>240</v>
      </c>
      <c r="C19" s="689"/>
      <c r="D19" s="689"/>
      <c r="E19" s="689"/>
      <c r="F19" s="689"/>
      <c r="G19" s="689"/>
      <c r="H19" s="689"/>
      <c r="I19" s="689"/>
      <c r="J19" s="689"/>
      <c r="K19" s="689"/>
      <c r="L19" s="689"/>
      <c r="M19" s="689"/>
      <c r="N19" s="689"/>
      <c r="O19" s="689"/>
      <c r="P19" s="689"/>
      <c r="Q19" s="689"/>
      <c r="R19" s="689"/>
      <c r="S19" s="689"/>
      <c r="T19" s="689"/>
      <c r="U19" s="689"/>
      <c r="V19" s="689"/>
      <c r="W19" s="151"/>
      <c r="X19" s="151"/>
      <c r="Y19" s="151"/>
      <c r="Z19" s="151"/>
      <c r="AA19" s="151"/>
      <c r="AB19" s="151"/>
      <c r="AC19" s="151"/>
      <c r="AD19" s="151"/>
      <c r="AE19" s="151"/>
      <c r="AF19" s="151"/>
      <c r="AG19" s="151"/>
      <c r="AH19" s="151"/>
      <c r="AI19" s="151"/>
      <c r="AJ19" s="151"/>
      <c r="AK19" s="151"/>
      <c r="AL19" s="151"/>
      <c r="AM19" s="151"/>
      <c r="AN19" s="151"/>
    </row>
    <row r="20" spans="1:41" s="149" customFormat="1" ht="15" x14ac:dyDescent="0.2">
      <c r="A20" s="191" t="s">
        <v>141</v>
      </c>
      <c r="B20" s="689" t="s">
        <v>241</v>
      </c>
      <c r="C20" s="689"/>
      <c r="D20" s="689"/>
      <c r="E20" s="689"/>
      <c r="F20" s="689"/>
      <c r="G20" s="689"/>
      <c r="H20" s="689"/>
      <c r="I20" s="689"/>
      <c r="J20" s="689"/>
      <c r="K20" s="689"/>
      <c r="L20" s="689"/>
      <c r="M20" s="689"/>
      <c r="N20" s="689"/>
      <c r="O20" s="689"/>
      <c r="P20" s="689"/>
      <c r="Q20" s="689"/>
      <c r="R20" s="689"/>
      <c r="S20" s="689"/>
      <c r="T20" s="689"/>
      <c r="U20" s="689"/>
      <c r="V20" s="689"/>
      <c r="W20" s="151"/>
      <c r="X20" s="151"/>
      <c r="Y20" s="151"/>
      <c r="Z20" s="151"/>
      <c r="AA20" s="151"/>
      <c r="AB20" s="151"/>
      <c r="AC20" s="151"/>
      <c r="AD20" s="151"/>
      <c r="AE20" s="151"/>
      <c r="AF20" s="151"/>
      <c r="AG20" s="151"/>
      <c r="AH20" s="151"/>
      <c r="AI20" s="151"/>
      <c r="AJ20" s="151"/>
      <c r="AK20" s="151"/>
      <c r="AL20" s="151"/>
      <c r="AM20" s="151"/>
      <c r="AN20" s="151"/>
    </row>
    <row r="21" spans="1:41" s="149" customFormat="1" ht="15" x14ac:dyDescent="0.2">
      <c r="A21" s="145"/>
      <c r="B21" s="145"/>
      <c r="C21" s="145"/>
      <c r="D21" s="145"/>
      <c r="E21" s="161"/>
      <c r="F21" s="145"/>
      <c r="G21" s="145"/>
      <c r="H21" s="160"/>
      <c r="I21" s="145"/>
      <c r="J21" s="145"/>
      <c r="K21" s="145"/>
      <c r="L21" s="145"/>
      <c r="M21" s="145"/>
      <c r="N21" s="145"/>
      <c r="O21" s="145"/>
      <c r="P21" s="145"/>
      <c r="Q21" s="145"/>
      <c r="R21" s="145"/>
      <c r="S21" s="145"/>
      <c r="T21" s="145"/>
      <c r="U21" s="145"/>
      <c r="V21" s="151"/>
      <c r="W21" s="151"/>
      <c r="X21" s="151"/>
      <c r="Y21" s="151"/>
      <c r="Z21" s="151"/>
      <c r="AA21" s="151"/>
      <c r="AB21" s="151"/>
      <c r="AC21" s="151"/>
      <c r="AD21" s="151"/>
      <c r="AE21" s="151"/>
      <c r="AF21" s="151"/>
      <c r="AG21" s="151"/>
      <c r="AH21" s="151"/>
      <c r="AI21" s="151"/>
      <c r="AJ21" s="151"/>
      <c r="AK21" s="151"/>
      <c r="AL21" s="151"/>
      <c r="AM21" s="151"/>
      <c r="AN21" s="151"/>
    </row>
    <row r="22" spans="1:41" s="149" customFormat="1" ht="15" x14ac:dyDescent="0.2">
      <c r="A22" s="669" t="s">
        <v>10</v>
      </c>
      <c r="B22" s="685" t="s">
        <v>15</v>
      </c>
      <c r="C22" s="669" t="s">
        <v>196</v>
      </c>
      <c r="D22" s="669" t="s">
        <v>197</v>
      </c>
      <c r="E22" s="669" t="s">
        <v>198</v>
      </c>
      <c r="F22" s="669" t="s">
        <v>199</v>
      </c>
      <c r="G22" s="669" t="s">
        <v>109</v>
      </c>
      <c r="H22" s="669" t="s">
        <v>200</v>
      </c>
      <c r="I22" s="688" t="s">
        <v>16</v>
      </c>
      <c r="J22" s="688"/>
      <c r="K22" s="688"/>
      <c r="L22" s="688" t="s">
        <v>17</v>
      </c>
      <c r="M22" s="688"/>
      <c r="N22" s="688"/>
      <c r="O22" s="688" t="s">
        <v>18</v>
      </c>
      <c r="P22" s="688"/>
      <c r="Q22" s="688"/>
      <c r="R22" s="688" t="s">
        <v>19</v>
      </c>
      <c r="S22" s="688"/>
      <c r="T22" s="688"/>
      <c r="U22" s="685" t="s">
        <v>285</v>
      </c>
      <c r="V22" s="685" t="s">
        <v>201</v>
      </c>
      <c r="W22" s="151"/>
      <c r="X22" s="151"/>
      <c r="Y22" s="151"/>
      <c r="Z22" s="151"/>
      <c r="AA22" s="151"/>
      <c r="AB22" s="151"/>
      <c r="AC22" s="151"/>
      <c r="AD22" s="151"/>
      <c r="AE22" s="151"/>
      <c r="AF22" s="151"/>
      <c r="AG22" s="151"/>
      <c r="AH22" s="151"/>
      <c r="AI22" s="151"/>
      <c r="AJ22" s="151"/>
      <c r="AK22" s="151"/>
      <c r="AL22" s="151"/>
      <c r="AM22" s="151"/>
      <c r="AN22" s="151"/>
    </row>
    <row r="23" spans="1:41" s="152" customFormat="1" ht="15" x14ac:dyDescent="0.25">
      <c r="A23" s="670"/>
      <c r="B23" s="685"/>
      <c r="C23" s="670"/>
      <c r="D23" s="670"/>
      <c r="E23" s="670"/>
      <c r="F23" s="670"/>
      <c r="G23" s="670"/>
      <c r="H23" s="670"/>
      <c r="I23" s="190" t="s">
        <v>25</v>
      </c>
      <c r="J23" s="190" t="s">
        <v>26</v>
      </c>
      <c r="K23" s="190" t="s">
        <v>27</v>
      </c>
      <c r="L23" s="190" t="s">
        <v>28</v>
      </c>
      <c r="M23" s="190" t="s">
        <v>29</v>
      </c>
      <c r="N23" s="190" t="s">
        <v>30</v>
      </c>
      <c r="O23" s="190" t="s">
        <v>31</v>
      </c>
      <c r="P23" s="190" t="s">
        <v>32</v>
      </c>
      <c r="Q23" s="190" t="s">
        <v>33</v>
      </c>
      <c r="R23" s="190" t="s">
        <v>34</v>
      </c>
      <c r="S23" s="190" t="s">
        <v>35</v>
      </c>
      <c r="T23" s="190" t="s">
        <v>36</v>
      </c>
      <c r="U23" s="685"/>
      <c r="V23" s="685"/>
      <c r="W23" s="189"/>
      <c r="X23" s="189"/>
      <c r="Y23" s="189"/>
      <c r="Z23" s="189"/>
      <c r="AA23" s="189"/>
      <c r="AB23" s="189"/>
      <c r="AC23" s="189"/>
      <c r="AD23" s="189"/>
      <c r="AE23" s="189"/>
      <c r="AF23" s="189"/>
      <c r="AG23" s="189"/>
      <c r="AH23" s="189"/>
      <c r="AI23" s="189"/>
      <c r="AJ23" s="189"/>
      <c r="AK23" s="189"/>
      <c r="AL23" s="189"/>
      <c r="AM23" s="189"/>
      <c r="AN23" s="189"/>
    </row>
    <row r="24" spans="1:41" s="168" customFormat="1" ht="15" x14ac:dyDescent="0.2">
      <c r="A24" s="221"/>
      <c r="B24" s="188"/>
      <c r="C24" s="176"/>
      <c r="D24" s="213"/>
      <c r="E24" s="214"/>
      <c r="F24" s="214"/>
      <c r="G24" s="214"/>
      <c r="H24" s="179"/>
      <c r="I24" s="185"/>
      <c r="J24" s="185"/>
      <c r="K24" s="185"/>
      <c r="L24" s="187"/>
      <c r="M24" s="185"/>
      <c r="N24" s="185"/>
      <c r="O24" s="185"/>
      <c r="P24" s="186"/>
      <c r="Q24" s="185"/>
      <c r="R24" s="184"/>
      <c r="S24" s="179"/>
      <c r="T24" s="183"/>
      <c r="U24" s="169"/>
      <c r="W24" s="151"/>
      <c r="X24" s="151"/>
      <c r="Y24" s="151"/>
      <c r="Z24" s="151"/>
      <c r="AA24" s="151"/>
      <c r="AB24" s="151"/>
      <c r="AC24" s="151"/>
      <c r="AD24" s="151"/>
      <c r="AE24" s="151"/>
      <c r="AF24" s="151"/>
      <c r="AG24" s="151"/>
      <c r="AH24" s="151"/>
      <c r="AI24" s="151"/>
      <c r="AJ24" s="151"/>
      <c r="AK24" s="151"/>
      <c r="AL24" s="151"/>
      <c r="AM24" s="151"/>
      <c r="AN24" s="151"/>
      <c r="AO24" s="151"/>
    </row>
    <row r="25" spans="1:41" s="151" customFormat="1" ht="15" x14ac:dyDescent="0.2">
      <c r="A25" s="221"/>
      <c r="B25" s="221"/>
      <c r="C25" s="182"/>
      <c r="D25" s="216"/>
      <c r="E25" s="173"/>
      <c r="F25" s="173"/>
      <c r="G25" s="173"/>
      <c r="H25" s="169"/>
      <c r="I25" s="180"/>
      <c r="J25" s="180"/>
      <c r="K25" s="180"/>
      <c r="L25" s="169"/>
      <c r="M25" s="180"/>
      <c r="N25" s="180"/>
      <c r="O25" s="180"/>
      <c r="P25" s="180"/>
      <c r="Q25" s="180"/>
      <c r="R25" s="169"/>
      <c r="S25" s="180"/>
      <c r="T25" s="180"/>
      <c r="U25" s="169"/>
      <c r="V25" s="168"/>
    </row>
    <row r="26" spans="1:41" s="151" customFormat="1" ht="15" x14ac:dyDescent="0.2">
      <c r="A26" s="221"/>
      <c r="B26" s="221"/>
      <c r="C26" s="182"/>
      <c r="D26" s="216"/>
      <c r="E26" s="173"/>
      <c r="F26" s="173"/>
      <c r="G26" s="173"/>
      <c r="H26" s="169"/>
      <c r="I26" s="180"/>
      <c r="J26" s="180"/>
      <c r="K26" s="180"/>
      <c r="L26" s="169"/>
      <c r="M26" s="180"/>
      <c r="N26" s="180"/>
      <c r="O26" s="180"/>
      <c r="P26" s="180"/>
      <c r="Q26" s="180"/>
      <c r="R26" s="169"/>
      <c r="S26" s="180"/>
      <c r="T26" s="180"/>
      <c r="U26" s="169"/>
      <c r="V26" s="168"/>
    </row>
    <row r="27" spans="1:41" s="151" customFormat="1" ht="15" x14ac:dyDescent="0.2">
      <c r="A27" s="221"/>
      <c r="B27" s="221"/>
      <c r="C27" s="182"/>
      <c r="D27" s="216"/>
      <c r="E27" s="173"/>
      <c r="F27" s="173"/>
      <c r="G27" s="173"/>
      <c r="H27" s="169"/>
      <c r="I27" s="180"/>
      <c r="J27" s="180"/>
      <c r="K27" s="180"/>
      <c r="L27" s="169"/>
      <c r="M27" s="180"/>
      <c r="N27" s="180"/>
      <c r="O27" s="180"/>
      <c r="P27" s="180"/>
      <c r="Q27" s="180"/>
      <c r="R27" s="169"/>
      <c r="S27" s="180"/>
      <c r="T27" s="180"/>
      <c r="U27" s="169"/>
      <c r="V27" s="168"/>
    </row>
    <row r="28" spans="1:41" s="151" customFormat="1" ht="15" x14ac:dyDescent="0.2">
      <c r="A28" s="221"/>
      <c r="B28" s="221"/>
      <c r="C28" s="182"/>
      <c r="D28" s="216"/>
      <c r="E28" s="173"/>
      <c r="F28" s="173"/>
      <c r="G28" s="173"/>
      <c r="H28" s="169"/>
      <c r="I28" s="180"/>
      <c r="J28" s="180"/>
      <c r="K28" s="180"/>
      <c r="L28" s="169"/>
      <c r="M28" s="180"/>
      <c r="N28" s="180"/>
      <c r="O28" s="180"/>
      <c r="P28" s="180"/>
      <c r="Q28" s="180"/>
      <c r="R28" s="169"/>
      <c r="S28" s="180"/>
      <c r="T28" s="180"/>
      <c r="U28" s="169"/>
      <c r="V28" s="168"/>
    </row>
    <row r="29" spans="1:41" s="151" customFormat="1" ht="15" x14ac:dyDescent="0.2">
      <c r="A29" s="221"/>
      <c r="B29" s="221"/>
      <c r="C29" s="215"/>
      <c r="D29" s="216"/>
      <c r="E29" s="173"/>
      <c r="F29" s="173"/>
      <c r="G29" s="173"/>
      <c r="H29" s="169"/>
      <c r="I29" s="180"/>
      <c r="J29" s="180"/>
      <c r="K29" s="180"/>
      <c r="L29" s="169"/>
      <c r="M29" s="180"/>
      <c r="N29" s="180"/>
      <c r="O29" s="180"/>
      <c r="P29" s="180"/>
      <c r="Q29" s="180"/>
      <c r="R29" s="169"/>
      <c r="S29" s="180"/>
      <c r="T29" s="180"/>
      <c r="U29" s="169"/>
      <c r="V29" s="168"/>
    </row>
    <row r="30" spans="1:41" s="151" customFormat="1" ht="15" x14ac:dyDescent="0.2">
      <c r="A30" s="221"/>
      <c r="B30" s="221"/>
      <c r="C30" s="215"/>
      <c r="D30" s="216"/>
      <c r="E30" s="173"/>
      <c r="F30" s="173"/>
      <c r="G30" s="173"/>
      <c r="H30" s="169"/>
      <c r="I30" s="180"/>
      <c r="J30" s="180"/>
      <c r="K30" s="180"/>
      <c r="L30" s="169"/>
      <c r="M30" s="180"/>
      <c r="N30" s="180"/>
      <c r="O30" s="180"/>
      <c r="P30" s="180"/>
      <c r="Q30" s="180"/>
      <c r="R30" s="169"/>
      <c r="S30" s="180"/>
      <c r="T30" s="180"/>
      <c r="U30" s="169"/>
      <c r="V30" s="168"/>
    </row>
    <row r="31" spans="1:41" s="151" customFormat="1" ht="15" x14ac:dyDescent="0.2">
      <c r="A31" s="221"/>
      <c r="B31" s="221"/>
      <c r="C31" s="215"/>
      <c r="D31" s="216"/>
      <c r="E31" s="173"/>
      <c r="F31" s="173"/>
      <c r="G31" s="173"/>
      <c r="H31" s="169"/>
      <c r="I31" s="180"/>
      <c r="J31" s="180"/>
      <c r="K31" s="180"/>
      <c r="L31" s="169"/>
      <c r="M31" s="180"/>
      <c r="N31" s="180"/>
      <c r="O31" s="180"/>
      <c r="P31" s="180"/>
      <c r="Q31" s="180"/>
      <c r="R31" s="169"/>
      <c r="S31" s="180"/>
      <c r="T31" s="180"/>
      <c r="U31" s="169"/>
      <c r="V31" s="168"/>
    </row>
    <row r="32" spans="1:41" s="151" customFormat="1" ht="15" x14ac:dyDescent="0.2">
      <c r="A32" s="221"/>
      <c r="B32" s="221"/>
      <c r="C32" s="182"/>
      <c r="D32" s="181"/>
      <c r="E32" s="173"/>
      <c r="F32" s="173"/>
      <c r="G32" s="173"/>
      <c r="H32" s="169"/>
      <c r="I32" s="180"/>
      <c r="J32" s="180"/>
      <c r="K32" s="180"/>
      <c r="L32" s="169"/>
      <c r="M32" s="180"/>
      <c r="N32" s="180"/>
      <c r="O32" s="180"/>
      <c r="P32" s="180"/>
      <c r="Q32" s="180"/>
      <c r="R32" s="169"/>
      <c r="S32" s="180"/>
      <c r="T32" s="180"/>
      <c r="U32" s="179"/>
      <c r="V32" s="168"/>
    </row>
    <row r="33" spans="1:40" s="151" customFormat="1" ht="15" x14ac:dyDescent="0.2">
      <c r="A33" s="221"/>
      <c r="B33" s="221"/>
      <c r="C33" s="182"/>
      <c r="D33" s="181"/>
      <c r="E33" s="173"/>
      <c r="F33" s="173"/>
      <c r="G33" s="173"/>
      <c r="H33" s="169"/>
      <c r="I33" s="180"/>
      <c r="J33" s="180"/>
      <c r="K33" s="180"/>
      <c r="L33" s="169"/>
      <c r="M33" s="180"/>
      <c r="N33" s="180"/>
      <c r="O33" s="180"/>
      <c r="P33" s="180"/>
      <c r="Q33" s="180"/>
      <c r="R33" s="169"/>
      <c r="S33" s="180"/>
      <c r="T33" s="180"/>
      <c r="U33" s="179"/>
      <c r="V33" s="168"/>
    </row>
    <row r="34" spans="1:40" s="151" customFormat="1" ht="15" x14ac:dyDescent="0.2">
      <c r="A34" s="221"/>
      <c r="B34" s="221"/>
      <c r="C34" s="182"/>
      <c r="D34" s="181"/>
      <c r="E34" s="173"/>
      <c r="F34" s="173"/>
      <c r="G34" s="173"/>
      <c r="H34" s="169"/>
      <c r="I34" s="180"/>
      <c r="J34" s="180"/>
      <c r="K34" s="180"/>
      <c r="L34" s="169"/>
      <c r="M34" s="180"/>
      <c r="N34" s="180"/>
      <c r="O34" s="180"/>
      <c r="P34" s="180"/>
      <c r="Q34" s="180"/>
      <c r="R34" s="169"/>
      <c r="S34" s="180"/>
      <c r="T34" s="180"/>
      <c r="U34" s="179"/>
      <c r="V34" s="168"/>
    </row>
    <row r="35" spans="1:40" s="151" customFormat="1" ht="15" x14ac:dyDescent="0.2">
      <c r="A35" s="221"/>
      <c r="B35" s="221"/>
      <c r="C35" s="182"/>
      <c r="D35" s="181"/>
      <c r="E35" s="173"/>
      <c r="F35" s="173"/>
      <c r="G35" s="173"/>
      <c r="H35" s="169"/>
      <c r="I35" s="180"/>
      <c r="J35" s="180"/>
      <c r="K35" s="180"/>
      <c r="L35" s="169"/>
      <c r="M35" s="180"/>
      <c r="N35" s="180"/>
      <c r="O35" s="180"/>
      <c r="P35" s="180"/>
      <c r="Q35" s="180"/>
      <c r="R35" s="169"/>
      <c r="S35" s="180"/>
      <c r="T35" s="180"/>
      <c r="U35" s="179"/>
      <c r="V35" s="168"/>
    </row>
    <row r="36" spans="1:40" s="151" customFormat="1" ht="15" x14ac:dyDescent="0.2">
      <c r="A36" s="221"/>
      <c r="B36" s="178"/>
      <c r="C36" s="150"/>
      <c r="D36" s="175"/>
      <c r="E36" s="175"/>
      <c r="F36" s="174"/>
      <c r="G36" s="177"/>
      <c r="H36" s="172"/>
      <c r="I36" s="170"/>
      <c r="J36" s="170"/>
      <c r="K36" s="170"/>
      <c r="L36" s="171"/>
      <c r="M36" s="170"/>
      <c r="N36" s="170"/>
      <c r="O36" s="171"/>
      <c r="P36" s="170"/>
      <c r="Q36" s="171"/>
      <c r="R36" s="170"/>
      <c r="S36" s="170"/>
      <c r="T36" s="170"/>
      <c r="U36" s="169"/>
      <c r="V36" s="168"/>
    </row>
    <row r="37" spans="1:40" s="149" customFormat="1" ht="14.25" customHeight="1" x14ac:dyDescent="0.2">
      <c r="A37" s="167"/>
      <c r="B37" s="166"/>
      <c r="C37" s="166"/>
      <c r="D37" s="166"/>
      <c r="E37" s="155"/>
      <c r="F37" s="166"/>
      <c r="G37" s="166"/>
      <c r="H37" s="165"/>
      <c r="I37" s="164">
        <f t="shared" ref="I37:U37" si="0">SUM(I24:I36)</f>
        <v>0</v>
      </c>
      <c r="J37" s="164">
        <f t="shared" si="0"/>
        <v>0</v>
      </c>
      <c r="K37" s="164">
        <f t="shared" si="0"/>
        <v>0</v>
      </c>
      <c r="L37" s="163">
        <f t="shared" si="0"/>
        <v>0</v>
      </c>
      <c r="M37" s="164">
        <f t="shared" si="0"/>
        <v>0</v>
      </c>
      <c r="N37" s="164">
        <f t="shared" si="0"/>
        <v>0</v>
      </c>
      <c r="O37" s="164">
        <f t="shared" si="0"/>
        <v>0</v>
      </c>
      <c r="P37" s="164">
        <f t="shared" si="0"/>
        <v>0</v>
      </c>
      <c r="Q37" s="164">
        <f t="shared" si="0"/>
        <v>0</v>
      </c>
      <c r="R37" s="164">
        <f t="shared" si="0"/>
        <v>0</v>
      </c>
      <c r="S37" s="164">
        <f t="shared" si="0"/>
        <v>0</v>
      </c>
      <c r="T37" s="164">
        <f t="shared" si="0"/>
        <v>0</v>
      </c>
      <c r="U37" s="163">
        <f t="shared" si="0"/>
        <v>0</v>
      </c>
      <c r="V37" s="162"/>
      <c r="W37" s="151"/>
      <c r="X37" s="151"/>
      <c r="Y37" s="151"/>
      <c r="Z37" s="151"/>
      <c r="AA37" s="151"/>
      <c r="AB37" s="151"/>
      <c r="AC37" s="151"/>
      <c r="AD37" s="151"/>
      <c r="AE37" s="151"/>
      <c r="AF37" s="151"/>
      <c r="AG37" s="151"/>
      <c r="AH37" s="151"/>
      <c r="AI37" s="151"/>
      <c r="AJ37" s="151"/>
      <c r="AK37" s="151"/>
      <c r="AL37" s="151"/>
      <c r="AM37" s="151"/>
      <c r="AN37" s="151"/>
    </row>
    <row r="38" spans="1:40" ht="15" x14ac:dyDescent="0.2">
      <c r="A38" s="145"/>
      <c r="B38" s="145"/>
      <c r="C38" s="145"/>
      <c r="D38" s="145"/>
      <c r="E38" s="161"/>
      <c r="F38" s="145"/>
      <c r="G38" s="145"/>
      <c r="H38" s="160"/>
      <c r="I38" s="145"/>
      <c r="J38" s="145"/>
      <c r="K38" s="145"/>
      <c r="L38" s="145"/>
      <c r="M38" s="145"/>
      <c r="N38" s="145"/>
      <c r="O38" s="145"/>
      <c r="P38" s="145"/>
      <c r="Q38" s="145"/>
      <c r="R38" s="145"/>
      <c r="S38" s="145"/>
      <c r="T38" s="145"/>
      <c r="U38" s="145"/>
    </row>
    <row r="39" spans="1:40" ht="15" x14ac:dyDescent="0.2">
      <c r="A39" s="145"/>
      <c r="B39" s="145"/>
      <c r="C39" s="145"/>
      <c r="D39" s="145"/>
      <c r="E39" s="161"/>
      <c r="F39" s="145"/>
      <c r="G39" s="145"/>
      <c r="H39" s="160"/>
      <c r="I39" s="145"/>
      <c r="J39" s="145"/>
      <c r="K39" s="145"/>
      <c r="L39" s="145"/>
      <c r="M39" s="145"/>
      <c r="N39" s="145"/>
      <c r="O39" s="145"/>
      <c r="P39" s="145"/>
      <c r="Q39" s="145"/>
      <c r="R39" s="145"/>
      <c r="S39" s="145"/>
      <c r="T39" s="145"/>
      <c r="U39" s="145"/>
    </row>
    <row r="40" spans="1:40" ht="15" x14ac:dyDescent="0.2">
      <c r="A40" s="145"/>
      <c r="B40" s="145"/>
      <c r="C40" s="145"/>
      <c r="D40" s="145"/>
      <c r="E40" s="161"/>
      <c r="F40" s="145"/>
      <c r="G40" s="145"/>
      <c r="H40" s="160"/>
      <c r="I40" s="145"/>
      <c r="J40" s="145"/>
      <c r="K40" s="145"/>
      <c r="L40" s="145"/>
      <c r="M40" s="145"/>
      <c r="N40" s="145"/>
      <c r="O40" s="145"/>
      <c r="P40" s="145"/>
      <c r="Q40" s="145"/>
      <c r="R40" s="145"/>
      <c r="S40" s="145"/>
      <c r="T40" s="145"/>
      <c r="U40" s="145"/>
    </row>
    <row r="43" spans="1:40" ht="15.75" x14ac:dyDescent="0.25">
      <c r="C43" s="648"/>
      <c r="D43" s="648"/>
      <c r="E43" s="53"/>
      <c r="F43" s="45"/>
      <c r="G43" s="45"/>
      <c r="H43" s="124"/>
      <c r="I43" s="124"/>
      <c r="J43" s="648"/>
      <c r="K43" s="648"/>
      <c r="L43" s="648"/>
      <c r="M43" s="648"/>
      <c r="N43" s="45"/>
      <c r="O43" s="124"/>
      <c r="P43" s="124"/>
      <c r="Q43" s="45"/>
      <c r="R43" s="627"/>
      <c r="S43" s="627"/>
      <c r="T43" s="627"/>
    </row>
    <row r="44" spans="1:40" ht="15.75" x14ac:dyDescent="0.25">
      <c r="C44" s="650" t="s">
        <v>283</v>
      </c>
      <c r="D44" s="650"/>
      <c r="E44" s="53"/>
      <c r="F44" s="45"/>
      <c r="G44" s="45"/>
      <c r="I44" s="125"/>
      <c r="J44" s="650" t="s">
        <v>133</v>
      </c>
      <c r="K44" s="650"/>
      <c r="L44" s="650"/>
      <c r="M44" s="650"/>
      <c r="N44" s="45"/>
      <c r="O44" s="125"/>
      <c r="P44" s="45"/>
      <c r="Q44" s="125"/>
      <c r="R44" s="650" t="s">
        <v>134</v>
      </c>
      <c r="S44" s="650"/>
      <c r="T44" s="650"/>
    </row>
    <row r="45" spans="1:40" ht="15.75" customHeight="1" x14ac:dyDescent="0.25">
      <c r="C45" s="645" t="s">
        <v>284</v>
      </c>
      <c r="D45" s="645"/>
      <c r="E45" s="53"/>
      <c r="F45" s="45"/>
      <c r="G45" s="45"/>
      <c r="I45" s="206"/>
      <c r="J45" s="646" t="s">
        <v>136</v>
      </c>
      <c r="K45" s="646"/>
      <c r="L45" s="646"/>
      <c r="M45" s="646"/>
      <c r="N45" s="45"/>
      <c r="O45" s="124"/>
      <c r="P45" s="45"/>
      <c r="Q45" s="124"/>
      <c r="R45" s="647" t="s">
        <v>137</v>
      </c>
      <c r="S45" s="647"/>
      <c r="T45" s="647"/>
    </row>
  </sheetData>
  <mergeCells count="29">
    <mergeCell ref="C44:D44"/>
    <mergeCell ref="J44:M44"/>
    <mergeCell ref="R44:T44"/>
    <mergeCell ref="C45:D45"/>
    <mergeCell ref="J45:M45"/>
    <mergeCell ref="R45:T45"/>
    <mergeCell ref="C43:D43"/>
    <mergeCell ref="J43:M43"/>
    <mergeCell ref="R43:T43"/>
    <mergeCell ref="G22:G23"/>
    <mergeCell ref="H22:H23"/>
    <mergeCell ref="I22:K22"/>
    <mergeCell ref="L22:N22"/>
    <mergeCell ref="O22:Q22"/>
    <mergeCell ref="R22:T22"/>
    <mergeCell ref="C22:C23"/>
    <mergeCell ref="D22:D23"/>
    <mergeCell ref="E22:E23"/>
    <mergeCell ref="F22:F23"/>
    <mergeCell ref="A13:V13"/>
    <mergeCell ref="A14:V14"/>
    <mergeCell ref="A15:V15"/>
    <mergeCell ref="B18:V18"/>
    <mergeCell ref="B19:V19"/>
    <mergeCell ref="U22:U23"/>
    <mergeCell ref="V22:V23"/>
    <mergeCell ref="A22:A23"/>
    <mergeCell ref="B22:B23"/>
    <mergeCell ref="B20:V20"/>
  </mergeCells>
  <pageMargins left="0.23622047244094491" right="0.23622047244094491" top="0.39370078740157483" bottom="0.39370078740157483" header="0.31496062992125984" footer="0.31496062992125984"/>
  <pageSetup paperSize="5" scale="21" fitToHeight="0" orientation="landscape" r:id="rId1"/>
  <headerFooter>
    <oddFooter>&amp;CPágina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d50f1b7a6d40d2b5ddeacd08ab0896cb">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a71387ce7f73ca154b6bcea791a9ce25"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CEE4AD-7355-417B-9C77-6388614D5D30}">
  <ds:schemaRefs>
    <ds:schemaRef ds:uri="http://schemas.microsoft.com/office/2006/metadata/properties"/>
    <ds:schemaRef ds:uri="http://schemas.microsoft.com/office/infopath/2007/PartnerControls"/>
    <ds:schemaRef ds:uri="d5c4e3f9-af64-4719-90be-160b640e81fa"/>
  </ds:schemaRefs>
</ds:datastoreItem>
</file>

<file path=customXml/itemProps2.xml><?xml version="1.0" encoding="utf-8"?>
<ds:datastoreItem xmlns:ds="http://schemas.openxmlformats.org/officeDocument/2006/customXml" ds:itemID="{F654059F-54D0-4E11-94EE-B7076B1E2AA3}">
  <ds:schemaRefs>
    <ds:schemaRef ds:uri="http://schemas.microsoft.com/sharepoint/v3/contenttype/forms"/>
  </ds:schemaRefs>
</ds:datastoreItem>
</file>

<file path=customXml/itemProps3.xml><?xml version="1.0" encoding="utf-8"?>
<ds:datastoreItem xmlns:ds="http://schemas.openxmlformats.org/officeDocument/2006/customXml" ds:itemID="{F1E74A94-9D7F-4026-919A-160EC6758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16</vt:i4>
      </vt:variant>
    </vt:vector>
  </HeadingPairs>
  <TitlesOfParts>
    <vt:vector size="42" baseType="lpstr">
      <vt:lpstr>Introducción</vt:lpstr>
      <vt:lpstr>Marco Estratégico</vt:lpstr>
      <vt:lpstr>POA Análisis</vt:lpstr>
      <vt:lpstr>POA Operaciones</vt:lpstr>
      <vt:lpstr>Presupuesto Operaciones</vt:lpstr>
      <vt:lpstr> POA Revisión y Control Dato</vt:lpstr>
      <vt:lpstr>Presupuesto Revisión y Control </vt:lpstr>
      <vt:lpstr>POA Cartografía </vt:lpstr>
      <vt:lpstr>Presupuesto Cartografía</vt:lpstr>
      <vt:lpstr>POA Adm. y Financiero</vt:lpstr>
      <vt:lpstr>Presupuesto Adm. y Financiero</vt:lpstr>
      <vt:lpstr>POA Calidad en la Gestión</vt:lpstr>
      <vt:lpstr>Presupuesto Calidad en la Gest</vt:lpstr>
      <vt:lpstr>Presupuesto Comunicaciones </vt:lpstr>
      <vt:lpstr>POA Comunicaciones </vt:lpstr>
      <vt:lpstr>POA Recursos Humanos</vt:lpstr>
      <vt:lpstr>Presupuesto Recursos Humanos</vt:lpstr>
      <vt:lpstr>POA Juridico</vt:lpstr>
      <vt:lpstr>Presupuesto Juridico</vt:lpstr>
      <vt:lpstr>POA TIC</vt:lpstr>
      <vt:lpstr>Presupuesto TIC </vt:lpstr>
      <vt:lpstr>Presupuesto Planificación y D</vt:lpstr>
      <vt:lpstr>POA Planificación y Desarrollo</vt:lpstr>
      <vt:lpstr>Presupuesto por Programatica</vt:lpstr>
      <vt:lpstr>Presupuesto Aprobado</vt:lpstr>
      <vt:lpstr>Presupuesto POA general 2025</vt:lpstr>
      <vt:lpstr>'POA Adm. y Financiero'!Print_Titles</vt:lpstr>
      <vt:lpstr>'POA Análisis'!Print_Titles</vt:lpstr>
      <vt:lpstr>'POA Calidad en la Gestión'!Print_Titles</vt:lpstr>
      <vt:lpstr>'POA Cartografía '!Print_Titles</vt:lpstr>
      <vt:lpstr>'POA Comunicaciones '!Print_Titles</vt:lpstr>
      <vt:lpstr>'POA Operaciones'!Print_Titles</vt:lpstr>
      <vt:lpstr>'POA Planificación y Desarrollo'!Print_Titles</vt:lpstr>
      <vt:lpstr>'POA Recursos Humanos'!Print_Titles</vt:lpstr>
      <vt:lpstr>'POA TIC'!Print_Titles</vt:lpstr>
      <vt:lpstr>'Presupuesto Adm. y Financiero'!Print_Titles</vt:lpstr>
      <vt:lpstr>'Presupuesto Aprobado'!Print_Titles</vt:lpstr>
      <vt:lpstr>'Presupuesto Cartografía'!Print_Titles</vt:lpstr>
      <vt:lpstr>'Presupuesto Comunicaciones '!Print_Titles</vt:lpstr>
      <vt:lpstr>'Presupuesto POA general 2025'!Print_Titles</vt:lpstr>
      <vt:lpstr>'Presupuesto Recursos Humanos'!Print_Titles</vt:lpstr>
      <vt:lpstr>'Presupuesto TIC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Narolin Inoa</dc:creator>
  <cp:keywords/>
  <dc:description/>
  <cp:lastModifiedBy>Narolin Inoa</cp:lastModifiedBy>
  <cp:revision/>
  <cp:lastPrinted>2025-03-11T15:50:40Z</cp:lastPrinted>
  <dcterms:created xsi:type="dcterms:W3CDTF">2023-09-18T19:47:44Z</dcterms:created>
  <dcterms:modified xsi:type="dcterms:W3CDTF">2025-03-14T16:08:00Z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