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ubengob-my.sharepoint.com/personal/ninoa_siuben_gob_do/Documents/Trabajos de la Div. Formulación y seguimiento PPP/Informes de reporte metas  fisica-financiera/2024/"/>
    </mc:Choice>
  </mc:AlternateContent>
  <xr:revisionPtr revIDLastSave="14" documentId="8_{5DD136B1-7A8E-4E38-A1B4-019CCC3D564F}" xr6:coauthVersionLast="47" xr6:coauthVersionMax="47" xr10:uidLastSave="{7B856707-CA60-49C4-A03C-2926EFD375F5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J29" i="1" l="1"/>
  <c r="I25" i="1"/>
  <c r="J30" i="1" l="1"/>
  <c r="C16" i="1" l="1"/>
  <c r="C15" i="1"/>
  <c r="C14" i="1"/>
</calcChain>
</file>

<file path=xl/sharedStrings.xml><?xml version="1.0" encoding="utf-8"?>
<sst xmlns="http://schemas.openxmlformats.org/spreadsheetml/2006/main" count="75" uniqueCount="70">
  <si>
    <t>Código</t>
  </si>
  <si>
    <t>Documento Relacionado</t>
  </si>
  <si>
    <t>Fecha Versión</t>
  </si>
  <si>
    <t>Versión</t>
  </si>
  <si>
    <t>DEC-FOR013</t>
  </si>
  <si>
    <t>Lineamientos para la Ejecución Presupuestaria 2023 del Gobierno General Nacional</t>
  </si>
  <si>
    <t>28/03/2019</t>
  </si>
  <si>
    <t>I -Información Instituciónal</t>
  </si>
  <si>
    <t>I.I - Completar los datos requeridos sobre la institución</t>
  </si>
  <si>
    <t>Capítulo</t>
  </si>
  <si>
    <t>0220 - MINISTERIO DE ECONOMIA, PLANIFICACION Y DESARROLLO</t>
  </si>
  <si>
    <t>Subcapítulo</t>
  </si>
  <si>
    <t>01 - MINISTERIO DE ECONOMIA, PLANIFICACION Y DESARROLLO</t>
  </si>
  <si>
    <t>Unidad Ejecutora</t>
  </si>
  <si>
    <t>0018 - SISTEMA UNICO DE BENEFICIARIOS</t>
  </si>
  <si>
    <t>Misión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</si>
  <si>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</si>
  <si>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Visión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</si>
  <si>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</si>
  <si>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II. Contribución a la Estrategia Nacional de Desarrollo</t>
  </si>
  <si>
    <t>Eje estratégico:</t>
  </si>
  <si>
    <t>Objetivo general:</t>
  </si>
  <si>
    <t>Objetivo(s) específico(s):</t>
  </si>
  <si>
    <t>2.3.3</t>
  </si>
  <si>
    <t>III. Información del Programa</t>
  </si>
  <si>
    <t>Nombre:</t>
  </si>
  <si>
    <t>13 - Análisis de Estudios Económicos y Sociales</t>
  </si>
  <si>
    <t>Descripción: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</si>
  <si>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</si>
  <si>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</si>
  <si>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Sector público, privado, agencias institucionales, y ciudadanía.</t>
  </si>
  <si>
    <t>Resultado Asociado:</t>
  </si>
  <si>
    <t>Incrementar el número de análisis de políticas y estudios económicos y sociales de 5 en el 2022 a 15 en el 2024, para apoyar al
diseño, la implementación y la evaluación de las políticas públicas.</t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</si>
  <si>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</si>
  <si>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</si>
  <si>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</si>
  <si>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</si>
  <si>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</si>
  <si>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</si>
  <si>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</si>
  <si>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</si>
  <si>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 xml:space="preserve"> Programación Trimestral </t>
  </si>
  <si>
    <t xml:space="preserve">Ejecución Trimestral </t>
  </si>
  <si>
    <t>Avance</t>
  </si>
  <si>
    <t>Producto</t>
  </si>
  <si>
    <t>Indicador</t>
  </si>
  <si>
    <t>Física
(A)</t>
  </si>
  <si>
    <t>Financiera
(B)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</si>
  <si>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</si>
  <si>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</si>
  <si>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</si>
  <si>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</si>
  <si>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</si>
  <si>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</si>
  <si>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08 - Hogares incluidos en  la base de datos del SIUBEN para la constitución del Registro Social Universal</t>
  </si>
  <si>
    <t>Cantidad  de hogares contenidos en el padrón-SIUBEN</t>
  </si>
  <si>
    <t xml:space="preserve">La ejecución física se reporta de manera anual </t>
  </si>
  <si>
    <t>09 - Instituciones registran  los hogares beneficiarios en la base de datos del SIUBEN Para la creación del  Registro Único de Beneficiarios</t>
  </si>
  <si>
    <t>Cantidad de encuestas realizadas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</si>
  <si>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</si>
  <si>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</si>
  <si>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</si>
  <si>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</si>
  <si>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</si>
  <si>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</si>
  <si>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Hamlet Durán</t>
  </si>
  <si>
    <t>Encargado de Planificación y Desarrollo</t>
  </si>
  <si>
    <t>Informe de Evaluación cuarto Trimestre 2024 de las Metas Físicas-Financieras</t>
  </si>
  <si>
    <t>Al mes de septiembre 2024, SIUBEN cuenta con una base de datos de información socioeconómica correspondiente a 2,856,150 hogares. La meta establecida para el año 2024 era alcanzar el registro de 2,169,431 hogares según la programación definida. Respecto a la cantidad de hogares que SIUBEN tiene registrados al fin de septiembre 2024, se logró el cumplimiento del 100% de la meta establecida, al igual que superar dicha meta, registrando un excedente de 686,719 hogares.</t>
  </si>
  <si>
    <t>Dentro de las instituciones que se han incorporado con el SIUBEN mediante esta Plataforma Única de Interoperabilidad del Estado con la finalidad de fortalecer el intercambio de información e Interoperabilidad, podemos citar las Siguientes, CONAPE, INAIPI, ADDES, y en proceso se encuentran SeNaSa, TSS, Defensa Civil, Programa Supérate, entre otras.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</si>
</sst>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5" fillId="8" borderId="30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0" fontId="16" fillId="0" borderId="26" xfId="0" applyFont="1" applyBorder="1" applyAlignment="1" applyProtection="1">
      <alignment vertical="top" wrapText="1"/>
      <protection locked="0"/>
    </xf>
    <xf numFmtId="166" fontId="16" fillId="0" borderId="26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6" xfId="0" applyNumberFormat="1" applyFont="1" applyBorder="1" applyAlignment="1" applyProtection="1">
      <alignment horizontal="center" vertical="center" wrapText="1"/>
      <protection locked="0"/>
    </xf>
    <xf numFmtId="10" fontId="16" fillId="7" borderId="26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31" xfId="0" applyFont="1" applyBorder="1" applyAlignment="1" applyProtection="1">
      <alignment vertical="top" wrapText="1"/>
      <protection locked="0"/>
    </xf>
    <xf numFmtId="0" fontId="16" fillId="0" borderId="32" xfId="0" applyFont="1" applyBorder="1" applyAlignment="1" applyProtection="1">
      <alignment vertical="top" wrapText="1"/>
      <protection locked="0"/>
    </xf>
    <xf numFmtId="166" fontId="16" fillId="0" borderId="32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9" fontId="16" fillId="0" borderId="26" xfId="2" applyFont="1" applyBorder="1" applyAlignment="1" applyProtection="1">
      <alignment horizontal="center" vertical="center" wrapText="1" readingOrder="1"/>
      <protection locked="0"/>
    </xf>
    <xf numFmtId="0" fontId="16" fillId="0" borderId="32" xfId="2" applyNumberFormat="1" applyFont="1" applyBorder="1" applyAlignment="1" applyProtection="1">
      <alignment horizontal="center" vertical="center" wrapText="1" readingOrder="1"/>
      <protection locked="0"/>
    </xf>
    <xf numFmtId="9" fontId="19" fillId="0" borderId="0" xfId="2" applyFont="1" applyAlignment="1" applyProtection="1">
      <alignment horizontal="left" vertical="center" wrapText="1"/>
      <protection locked="0"/>
    </xf>
    <xf numFmtId="39" fontId="0" fillId="0" borderId="0" xfId="0" applyNumberFormat="1"/>
    <xf numFmtId="9" fontId="0" fillId="0" borderId="0" xfId="2" applyFont="1"/>
    <xf numFmtId="166" fontId="0" fillId="0" borderId="0" xfId="0" applyNumberFormat="1"/>
    <xf numFmtId="9" fontId="16" fillId="0" borderId="26" xfId="2" applyFont="1" applyBorder="1" applyAlignment="1" applyProtection="1">
      <alignment horizontal="center" vertical="center" wrapText="1"/>
      <protection locked="0"/>
    </xf>
    <xf numFmtId="0" fontId="11" fillId="0" borderId="34" xfId="0" applyFont="1" applyBorder="1" applyAlignment="1" applyProtection="1">
      <alignment horizontal="center"/>
      <protection locked="0"/>
    </xf>
    <xf numFmtId="0" fontId="21" fillId="0" borderId="37" xfId="0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left" vertical="center" wrapText="1"/>
      <protection locked="0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6" xfId="0" applyFont="1" applyFill="1" applyBorder="1" applyAlignment="1">
      <alignment horizontal="center" vertical="center" wrapText="1" readingOrder="1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6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0" borderId="26" xfId="2" applyNumberFormat="1" applyFont="1" applyFill="1" applyBorder="1" applyAlignment="1" applyProtection="1">
      <alignment horizontal="center" vertical="center" wrapText="1" readingOrder="1"/>
    </xf>
    <xf numFmtId="10" fontId="11" fillId="0" borderId="27" xfId="2" applyNumberFormat="1" applyFont="1" applyFill="1" applyBorder="1" applyAlignment="1" applyProtection="1">
      <alignment horizontal="center" vertical="center" wrapText="1" readingOrder="1"/>
    </xf>
    <xf numFmtId="0" fontId="14" fillId="8" borderId="26" xfId="0" applyFont="1" applyFill="1" applyBorder="1" applyAlignment="1">
      <alignment horizontal="center" vertical="center" wrapText="1" readingOrder="1"/>
    </xf>
    <xf numFmtId="0" fontId="11" fillId="6" borderId="26" xfId="0" applyFont="1" applyFill="1" applyBorder="1" applyAlignment="1">
      <alignment vertical="top" wrapText="1"/>
    </xf>
    <xf numFmtId="0" fontId="11" fillId="6" borderId="27" xfId="0" applyFont="1" applyFill="1" applyBorder="1" applyAlignment="1">
      <alignment vertical="top" wrapText="1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67789" cy="808496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67789" cy="8084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spaillat\Downloads\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2"/>
    <tableColumn id="7" xr3:uid="{00000000-0010-0000-0000-000007000000}" name="Física _x000a_(%)_x000a_ G=E/C" dataDxfId="1">
      <calculatedColumnFormula>IF(G29&gt;0,G29/C29,0)</calculatedColumnFormula>
    </tableColumn>
    <tableColumn id="8" xr3:uid="{00000000-0010-0000-0000-000008000000}" name="Financiero _x000a_(%) _x000a_H=F/D" dataDxfId="0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"/>
  <sheetViews>
    <sheetView showGridLines="0" tabSelected="1" topLeftCell="A29" zoomScale="90" zoomScaleNormal="90" workbookViewId="0">
      <selection activeCell="B1" sqref="A1:J44"/>
    </sheetView>
  </sheetViews>
  <sheetFormatPr defaultColWidth="11.42578125" defaultRowHeight="15" x14ac:dyDescent="0.25"/>
  <cols>
    <col min="1" max="1" width="23" style="8" customWidth="1"/>
    <col min="2" max="2" width="12.28515625" style="8" customWidth="1"/>
    <col min="3" max="5" width="12.7109375" style="8" customWidth="1"/>
    <col min="6" max="6" width="12.85546875" style="8" customWidth="1"/>
    <col min="7" max="10" width="12.7109375" style="8" customWidth="1"/>
    <col min="11" max="11" width="11.42578125" style="8"/>
    <col min="12" max="12" width="14.28515625" bestFit="1" customWidth="1"/>
    <col min="16" max="17" width="13.140625" bestFit="1" customWidth="1"/>
  </cols>
  <sheetData>
    <row r="1" spans="1:11" ht="21.75" thickBot="1" x14ac:dyDescent="0.3">
      <c r="A1" s="24"/>
      <c r="B1" s="74" t="s">
        <v>67</v>
      </c>
      <c r="C1" s="75"/>
      <c r="D1" s="75"/>
      <c r="E1" s="75"/>
      <c r="F1" s="75"/>
      <c r="G1" s="75"/>
      <c r="H1" s="75"/>
      <c r="I1" s="75"/>
      <c r="J1" s="76"/>
      <c r="K1" s="1"/>
    </row>
    <row r="2" spans="1:11" ht="21.75" thickBot="1" x14ac:dyDescent="0.3">
      <c r="A2" s="25"/>
      <c r="B2" s="77" t="s">
        <v>0</v>
      </c>
      <c r="C2" s="78"/>
      <c r="D2" s="77" t="s">
        <v>1</v>
      </c>
      <c r="E2" s="78"/>
      <c r="F2" s="78"/>
      <c r="G2" s="78"/>
      <c r="H2" s="79"/>
      <c r="I2" s="2" t="s">
        <v>2</v>
      </c>
      <c r="J2" s="3" t="s">
        <v>3</v>
      </c>
      <c r="K2" s="1"/>
    </row>
    <row r="3" spans="1:11" ht="21.75" thickBot="1" x14ac:dyDescent="0.3">
      <c r="A3" s="26"/>
      <c r="B3" s="80" t="s">
        <v>4</v>
      </c>
      <c r="C3" s="81"/>
      <c r="D3" s="80" t="s">
        <v>5</v>
      </c>
      <c r="E3" s="81"/>
      <c r="F3" s="81"/>
      <c r="G3" s="81"/>
      <c r="H3" s="82"/>
      <c r="I3" s="4" t="s">
        <v>6</v>
      </c>
      <c r="J3" s="5">
        <v>0</v>
      </c>
      <c r="K3" s="1"/>
    </row>
    <row r="4" spans="1:11" x14ac:dyDescent="0.25">
      <c r="A4" s="83"/>
      <c r="B4" s="84"/>
      <c r="C4" s="84"/>
      <c r="D4" s="85"/>
      <c r="E4" s="85"/>
      <c r="F4" s="85"/>
      <c r="G4" s="85"/>
      <c r="H4" s="85"/>
      <c r="I4" s="84"/>
      <c r="J4" s="86"/>
      <c r="K4" s="1"/>
    </row>
    <row r="5" spans="1:11" ht="3" customHeight="1" x14ac:dyDescent="0.25">
      <c r="A5" s="90"/>
      <c r="B5" s="91"/>
      <c r="C5" s="91"/>
      <c r="D5" s="91"/>
      <c r="E5" s="91"/>
      <c r="F5" s="91"/>
      <c r="G5" s="91"/>
      <c r="H5" s="91"/>
      <c r="I5" s="91"/>
      <c r="J5" s="92"/>
      <c r="K5" s="1"/>
    </row>
    <row r="6" spans="1:11" ht="15.75" x14ac:dyDescent="0.25">
      <c r="A6" s="93" t="s">
        <v>7</v>
      </c>
      <c r="B6" s="93"/>
      <c r="C6" s="93"/>
      <c r="D6" s="93"/>
      <c r="E6" s="93"/>
      <c r="F6" s="93"/>
      <c r="G6" s="93"/>
      <c r="H6" s="93"/>
      <c r="I6" s="93"/>
      <c r="J6" s="93"/>
      <c r="K6" s="1"/>
    </row>
    <row r="7" spans="1:11" ht="15.75" x14ac:dyDescent="0.25">
      <c r="A7" s="94" t="s">
        <v>8</v>
      </c>
      <c r="B7" s="94"/>
      <c r="C7" s="94"/>
      <c r="D7" s="94"/>
      <c r="E7" s="94"/>
      <c r="F7" s="94"/>
      <c r="G7" s="94"/>
      <c r="H7" s="94"/>
      <c r="I7" s="94"/>
      <c r="J7" s="94"/>
      <c r="K7" s="1"/>
    </row>
    <row r="8" spans="1:11" x14ac:dyDescent="0.25">
      <c r="A8" s="29" t="s">
        <v>9</v>
      </c>
      <c r="B8" s="87" t="s">
        <v>10</v>
      </c>
      <c r="C8" s="87"/>
      <c r="D8" s="87"/>
      <c r="E8" s="87"/>
      <c r="F8" s="87"/>
      <c r="G8" s="87"/>
      <c r="H8" s="87"/>
      <c r="I8" s="87"/>
      <c r="J8" s="87"/>
      <c r="K8" s="1"/>
    </row>
    <row r="9" spans="1:11" ht="15" customHeight="1" x14ac:dyDescent="0.25">
      <c r="A9" s="30" t="s">
        <v>11</v>
      </c>
      <c r="B9" s="87" t="s">
        <v>12</v>
      </c>
      <c r="C9" s="87"/>
      <c r="D9" s="87"/>
      <c r="E9" s="87"/>
      <c r="F9" s="87"/>
      <c r="G9" s="87"/>
      <c r="H9" s="87"/>
      <c r="I9" s="87"/>
      <c r="J9" s="87"/>
      <c r="K9" s="1"/>
    </row>
    <row r="10" spans="1:11" x14ac:dyDescent="0.25">
      <c r="A10" s="30" t="s">
        <v>13</v>
      </c>
      <c r="B10" s="87" t="s">
        <v>14</v>
      </c>
      <c r="C10" s="87"/>
      <c r="D10" s="87"/>
      <c r="E10" s="87"/>
      <c r="F10" s="87"/>
      <c r="G10" s="87"/>
      <c r="H10" s="87"/>
      <c r="I10" s="87"/>
      <c r="J10" s="87"/>
      <c r="K10" s="1"/>
    </row>
    <row r="11" spans="1:11" ht="52.5" customHeight="1" x14ac:dyDescent="0.25">
      <c r="A11" s="29" t="s">
        <v>15</v>
      </c>
      <c r="B11" s="88" t="s">
        <v>16</v>
      </c>
      <c r="C11" s="88"/>
      <c r="D11" s="88"/>
      <c r="E11" s="88"/>
      <c r="F11" s="88"/>
      <c r="G11" s="88"/>
      <c r="H11" s="88"/>
      <c r="I11" s="88"/>
      <c r="J11" s="88"/>
    </row>
    <row r="12" spans="1:11" ht="57" customHeight="1" x14ac:dyDescent="0.25">
      <c r="A12" s="29" t="s">
        <v>17</v>
      </c>
      <c r="B12" s="88" t="s">
        <v>18</v>
      </c>
      <c r="C12" s="88"/>
      <c r="D12" s="88"/>
      <c r="E12" s="88"/>
      <c r="F12" s="88"/>
      <c r="G12" s="88"/>
      <c r="H12" s="88"/>
      <c r="I12" s="88"/>
      <c r="J12" s="88"/>
    </row>
    <row r="13" spans="1:11" ht="15.75" x14ac:dyDescent="0.25">
      <c r="A13" s="47" t="s">
        <v>19</v>
      </c>
      <c r="B13" s="48"/>
      <c r="C13" s="48"/>
      <c r="D13" s="48"/>
      <c r="E13" s="48"/>
      <c r="F13" s="48"/>
      <c r="G13" s="48"/>
      <c r="H13" s="48"/>
      <c r="I13" s="48"/>
      <c r="J13" s="49"/>
    </row>
    <row r="14" spans="1:11" ht="27.75" customHeight="1" x14ac:dyDescent="0.25">
      <c r="A14" s="6" t="s">
        <v>20</v>
      </c>
      <c r="B14" s="27">
        <v>2</v>
      </c>
      <c r="C14" s="89" t="str">
        <f>IFERROR(VLOOKUP(B14,'[1]Validacion datos'!A2:B5,2,FALSE),"")</f>
        <v>DESARROLLO SOCIAL</v>
      </c>
      <c r="D14" s="89"/>
      <c r="E14" s="89"/>
      <c r="F14" s="89"/>
      <c r="G14" s="89"/>
      <c r="H14" s="89"/>
      <c r="I14" s="89"/>
      <c r="J14" s="89"/>
    </row>
    <row r="15" spans="1:11" ht="26.25" customHeight="1" x14ac:dyDescent="0.25">
      <c r="A15" s="6" t="s">
        <v>21</v>
      </c>
      <c r="B15" s="9">
        <v>2.2999999999999998</v>
      </c>
      <c r="C15" s="89" t="str">
        <f>IFERROR(VLOOKUP(B15,'[1]Validacion datos'!A8:B26,2,FALSE),"")</f>
        <v>Igualdad de derechos y oportunidades</v>
      </c>
      <c r="D15" s="89"/>
      <c r="E15" s="89"/>
      <c r="F15" s="89"/>
      <c r="G15" s="89"/>
      <c r="H15" s="89"/>
      <c r="I15" s="89"/>
      <c r="J15" s="89"/>
    </row>
    <row r="16" spans="1:11" ht="27" customHeight="1" x14ac:dyDescent="0.25">
      <c r="A16" s="6" t="s">
        <v>22</v>
      </c>
      <c r="B16" s="9" t="s">
        <v>23</v>
      </c>
      <c r="C16" s="89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89"/>
      <c r="E16" s="89"/>
      <c r="F16" s="89"/>
      <c r="G16" s="89"/>
      <c r="H16" s="89"/>
      <c r="I16" s="89"/>
      <c r="J16" s="89"/>
    </row>
    <row r="17" spans="1:12" ht="15.75" x14ac:dyDescent="0.25">
      <c r="A17" s="47" t="s">
        <v>24</v>
      </c>
      <c r="B17" s="48"/>
      <c r="C17" s="48"/>
      <c r="D17" s="48"/>
      <c r="E17" s="48"/>
      <c r="F17" s="48"/>
      <c r="G17" s="48"/>
      <c r="H17" s="48"/>
      <c r="I17" s="48"/>
      <c r="J17" s="49"/>
    </row>
    <row r="18" spans="1:12" x14ac:dyDescent="0.25">
      <c r="A18" s="6" t="s">
        <v>25</v>
      </c>
      <c r="B18" s="45" t="s">
        <v>26</v>
      </c>
      <c r="C18" s="45"/>
      <c r="D18" s="45"/>
      <c r="E18" s="45"/>
      <c r="F18" s="45"/>
      <c r="G18" s="45"/>
      <c r="H18" s="45"/>
      <c r="I18" s="45"/>
      <c r="J18" s="46"/>
    </row>
    <row r="19" spans="1:12" ht="35.25" customHeight="1" x14ac:dyDescent="0.25">
      <c r="A19" s="10" t="s">
        <v>27</v>
      </c>
      <c r="B19" s="45" t="s">
        <v>28</v>
      </c>
      <c r="C19" s="45"/>
      <c r="D19" s="45"/>
      <c r="E19" s="45"/>
      <c r="F19" s="45"/>
      <c r="G19" s="45"/>
      <c r="H19" s="45"/>
      <c r="I19" s="45"/>
      <c r="J19" s="46"/>
    </row>
    <row r="20" spans="1:12" x14ac:dyDescent="0.25">
      <c r="A20" s="10" t="s">
        <v>29</v>
      </c>
      <c r="B20" s="45" t="s">
        <v>30</v>
      </c>
      <c r="C20" s="45"/>
      <c r="D20" s="45"/>
      <c r="E20" s="45"/>
      <c r="F20" s="45"/>
      <c r="G20" s="45"/>
      <c r="H20" s="45"/>
      <c r="I20" s="45"/>
      <c r="J20" s="46"/>
    </row>
    <row r="21" spans="1:12" ht="32.25" customHeight="1" x14ac:dyDescent="0.25">
      <c r="A21" s="10" t="s">
        <v>31</v>
      </c>
      <c r="B21" s="45" t="s">
        <v>32</v>
      </c>
      <c r="C21" s="45"/>
      <c r="D21" s="45"/>
      <c r="E21" s="45"/>
      <c r="F21" s="45"/>
      <c r="G21" s="45"/>
      <c r="H21" s="45"/>
      <c r="I21" s="45"/>
      <c r="J21" s="46"/>
      <c r="K21" s="1"/>
    </row>
    <row r="22" spans="1:12" ht="15.75" x14ac:dyDescent="0.25">
      <c r="A22" s="47" t="s">
        <v>33</v>
      </c>
      <c r="B22" s="48"/>
      <c r="C22" s="48"/>
      <c r="D22" s="48"/>
      <c r="E22" s="48"/>
      <c r="F22" s="48"/>
      <c r="G22" s="48"/>
      <c r="H22" s="48"/>
      <c r="I22" s="48"/>
      <c r="J22" s="49"/>
    </row>
    <row r="23" spans="1:12" ht="15.75" x14ac:dyDescent="0.25">
      <c r="A23" s="56" t="s">
        <v>34</v>
      </c>
      <c r="B23" s="57"/>
      <c r="C23" s="57"/>
      <c r="D23" s="57"/>
      <c r="E23" s="57"/>
      <c r="F23" s="57"/>
      <c r="G23" s="57"/>
      <c r="H23" s="57"/>
      <c r="I23" s="57"/>
      <c r="J23" s="58"/>
      <c r="K23" s="1"/>
    </row>
    <row r="24" spans="1:12" ht="15" customHeight="1" x14ac:dyDescent="0.25">
      <c r="A24" s="59" t="s">
        <v>35</v>
      </c>
      <c r="B24" s="60"/>
      <c r="C24" s="61" t="s">
        <v>36</v>
      </c>
      <c r="D24" s="63"/>
      <c r="E24" s="63"/>
      <c r="F24" s="63" t="s">
        <v>37</v>
      </c>
      <c r="G24" s="63"/>
      <c r="H24" s="60"/>
      <c r="I24" s="61" t="s">
        <v>38</v>
      </c>
      <c r="J24" s="62"/>
    </row>
    <row r="25" spans="1:12" ht="36" customHeight="1" x14ac:dyDescent="0.25">
      <c r="A25" s="64">
        <v>317021740</v>
      </c>
      <c r="B25" s="65"/>
      <c r="C25" s="71">
        <v>331531740</v>
      </c>
      <c r="D25" s="72"/>
      <c r="E25" s="73"/>
      <c r="F25" s="71">
        <v>327973221.42000002</v>
      </c>
      <c r="G25" s="72"/>
      <c r="H25" s="73"/>
      <c r="I25" s="66">
        <f>F25/C25</f>
        <v>0.98926643168464057</v>
      </c>
      <c r="J25" s="67"/>
      <c r="L25" s="36"/>
    </row>
    <row r="26" spans="1:12" ht="15.75" x14ac:dyDescent="0.25">
      <c r="A26" s="56" t="s">
        <v>39</v>
      </c>
      <c r="B26" s="57"/>
      <c r="C26" s="57"/>
      <c r="D26" s="57"/>
      <c r="E26" s="57"/>
      <c r="F26" s="57"/>
      <c r="G26" s="57"/>
      <c r="H26" s="57"/>
      <c r="I26" s="57"/>
      <c r="J26" s="58"/>
      <c r="K26" s="1"/>
      <c r="L26" s="35"/>
    </row>
    <row r="27" spans="1:12" x14ac:dyDescent="0.25">
      <c r="A27" s="7"/>
      <c r="B27"/>
      <c r="C27" s="68" t="s">
        <v>40</v>
      </c>
      <c r="D27" s="69"/>
      <c r="E27" s="68" t="s">
        <v>41</v>
      </c>
      <c r="F27" s="69"/>
      <c r="G27" s="68" t="s">
        <v>42</v>
      </c>
      <c r="H27" s="68"/>
      <c r="I27" s="68" t="s">
        <v>43</v>
      </c>
      <c r="J27" s="70"/>
    </row>
    <row r="28" spans="1:12" ht="38.25" x14ac:dyDescent="0.25">
      <c r="A28" s="11" t="s">
        <v>44</v>
      </c>
      <c r="B28" s="12" t="s">
        <v>45</v>
      </c>
      <c r="C28" s="12" t="s">
        <v>46</v>
      </c>
      <c r="D28" s="12" t="s">
        <v>47</v>
      </c>
      <c r="E28" s="12" t="s">
        <v>48</v>
      </c>
      <c r="F28" s="12" t="s">
        <v>49</v>
      </c>
      <c r="G28" s="12" t="s">
        <v>50</v>
      </c>
      <c r="H28" s="12" t="s">
        <v>51</v>
      </c>
      <c r="I28" s="12" t="s">
        <v>52</v>
      </c>
      <c r="J28" s="13" t="s">
        <v>53</v>
      </c>
    </row>
    <row r="29" spans="1:12" ht="60" x14ac:dyDescent="0.25">
      <c r="A29" s="14" t="s">
        <v>54</v>
      </c>
      <c r="B29" s="15" t="s">
        <v>55</v>
      </c>
      <c r="C29" s="32">
        <v>0.66</v>
      </c>
      <c r="D29" s="16">
        <v>177552095</v>
      </c>
      <c r="E29" s="17" t="s">
        <v>56</v>
      </c>
      <c r="F29" s="16">
        <v>42612502</v>
      </c>
      <c r="G29" s="38">
        <v>0.87</v>
      </c>
      <c r="H29" s="16">
        <v>60349328.109999999</v>
      </c>
      <c r="I29" s="18">
        <f>+Tabla1[[#This Row],[Física 
(E)]]/Tabla1[[#This Row],[Física
(A)]]</f>
        <v>1.3181818181818181</v>
      </c>
      <c r="J29" s="19">
        <f>IF(H29&gt;0,H29/F29,0)</f>
        <v>1.4162352661197881</v>
      </c>
      <c r="L29" s="37"/>
    </row>
    <row r="30" spans="1:12" ht="72" x14ac:dyDescent="0.25">
      <c r="A30" s="20" t="s">
        <v>57</v>
      </c>
      <c r="B30" s="21" t="s">
        <v>58</v>
      </c>
      <c r="C30" s="33">
        <v>5</v>
      </c>
      <c r="D30" s="22">
        <v>79163518</v>
      </c>
      <c r="E30" s="17" t="s">
        <v>56</v>
      </c>
      <c r="F30" s="16">
        <v>18999244</v>
      </c>
      <c r="G30" s="17">
        <v>3</v>
      </c>
      <c r="H30" s="22">
        <v>23569817.159999996</v>
      </c>
      <c r="I30" s="18">
        <f>+Tabla1[[#This Row],[Física 
(E)]]/Tabla1[[#This Row],[Física
(A)]]</f>
        <v>0.6</v>
      </c>
      <c r="J30" s="19">
        <f t="shared" ref="J30" si="0">IF(H30&gt;0,H30/F30,0)</f>
        <v>1.2405660541019419</v>
      </c>
      <c r="K30"/>
    </row>
    <row r="31" spans="1:12" ht="15.75" x14ac:dyDescent="0.25">
      <c r="A31" s="47" t="s">
        <v>59</v>
      </c>
      <c r="B31" s="48"/>
      <c r="C31" s="48"/>
      <c r="D31" s="48"/>
      <c r="E31" s="48"/>
      <c r="F31" s="48"/>
      <c r="G31" s="48"/>
      <c r="H31" s="48"/>
      <c r="I31" s="48"/>
      <c r="J31" s="49"/>
    </row>
    <row r="32" spans="1:12" ht="15.75" x14ac:dyDescent="0.25">
      <c r="A32" s="56" t="s">
        <v>60</v>
      </c>
      <c r="B32" s="57"/>
      <c r="C32" s="57"/>
      <c r="D32" s="57"/>
      <c r="E32" s="57"/>
      <c r="F32" s="57"/>
      <c r="G32" s="57"/>
      <c r="H32" s="57"/>
      <c r="I32" s="57"/>
      <c r="J32" s="58"/>
      <c r="K32" s="1"/>
    </row>
    <row r="33" spans="1:17" x14ac:dyDescent="0.25">
      <c r="A33" s="31" t="s">
        <v>61</v>
      </c>
      <c r="B33" s="43" t="s">
        <v>54</v>
      </c>
      <c r="C33" s="43"/>
      <c r="D33" s="43"/>
      <c r="E33" s="43"/>
      <c r="F33" s="43"/>
      <c r="G33" s="43"/>
      <c r="H33" s="43"/>
      <c r="I33" s="43"/>
      <c r="J33" s="44"/>
    </row>
    <row r="34" spans="1:17" ht="69" customHeight="1" x14ac:dyDescent="0.25">
      <c r="A34" s="23" t="s">
        <v>62</v>
      </c>
      <c r="B34" s="45" t="s">
        <v>68</v>
      </c>
      <c r="C34" s="45"/>
      <c r="D34" s="45"/>
      <c r="E34" s="45"/>
      <c r="F34" s="45"/>
      <c r="G34" s="45"/>
      <c r="H34" s="45"/>
      <c r="I34" s="45"/>
      <c r="J34" s="46"/>
    </row>
    <row r="35" spans="1:17" ht="28.5" customHeight="1" x14ac:dyDescent="0.25">
      <c r="A35" s="31" t="s">
        <v>61</v>
      </c>
      <c r="B35" s="43" t="s">
        <v>57</v>
      </c>
      <c r="C35" s="43"/>
      <c r="D35" s="43"/>
      <c r="E35" s="43"/>
      <c r="F35" s="43"/>
      <c r="G35" s="43"/>
      <c r="H35" s="43"/>
      <c r="I35" s="43"/>
      <c r="J35" s="44"/>
    </row>
    <row r="36" spans="1:17" ht="57" customHeight="1" x14ac:dyDescent="0.25">
      <c r="A36" s="23" t="s">
        <v>62</v>
      </c>
      <c r="B36" s="45" t="s">
        <v>69</v>
      </c>
      <c r="C36" s="45"/>
      <c r="D36" s="45"/>
      <c r="E36" s="45"/>
      <c r="F36" s="45"/>
      <c r="G36" s="45"/>
      <c r="H36" s="45"/>
      <c r="I36" s="45"/>
      <c r="J36" s="46"/>
      <c r="N36" s="36"/>
    </row>
    <row r="37" spans="1:17" ht="15.75" x14ac:dyDescent="0.25">
      <c r="A37" s="47" t="s">
        <v>63</v>
      </c>
      <c r="B37" s="48"/>
      <c r="C37" s="48"/>
      <c r="D37" s="48"/>
      <c r="E37" s="48"/>
      <c r="F37" s="48"/>
      <c r="G37" s="48"/>
      <c r="H37" s="48"/>
      <c r="I37" s="48"/>
      <c r="J37" s="49"/>
    </row>
    <row r="38" spans="1:17" ht="15.75" x14ac:dyDescent="0.25">
      <c r="A38" s="50" t="s">
        <v>64</v>
      </c>
      <c r="B38" s="51"/>
      <c r="C38" s="51"/>
      <c r="D38" s="51"/>
      <c r="E38" s="51"/>
      <c r="F38" s="51"/>
      <c r="G38" s="51"/>
      <c r="H38" s="51"/>
      <c r="I38" s="51"/>
      <c r="J38" s="52"/>
      <c r="K38" s="1"/>
      <c r="P38" s="35"/>
      <c r="Q38" s="35"/>
    </row>
    <row r="39" spans="1:17" x14ac:dyDescent="0.25">
      <c r="A39" s="53"/>
      <c r="B39" s="54"/>
      <c r="C39" s="54"/>
      <c r="D39" s="54"/>
      <c r="E39" s="54"/>
      <c r="F39" s="54"/>
      <c r="G39" s="54"/>
      <c r="H39" s="54"/>
      <c r="I39" s="54"/>
      <c r="J39" s="55"/>
    </row>
    <row r="40" spans="1:17" ht="15.75" customHeight="1" x14ac:dyDescent="0.25">
      <c r="A40" s="28"/>
      <c r="B40" s="28"/>
      <c r="C40" s="28"/>
      <c r="D40" s="34"/>
      <c r="E40" s="28"/>
      <c r="F40" s="28"/>
      <c r="G40" s="28"/>
      <c r="H40" s="28"/>
      <c r="I40" s="28"/>
      <c r="J40" s="28"/>
    </row>
    <row r="41" spans="1:17" x14ac:dyDescent="0.25">
      <c r="D41" s="39"/>
      <c r="E41" s="39"/>
      <c r="F41" s="39"/>
    </row>
    <row r="42" spans="1:17" ht="15.75" x14ac:dyDescent="0.25">
      <c r="D42" s="40" t="s">
        <v>65</v>
      </c>
      <c r="E42" s="40"/>
      <c r="F42" s="40"/>
    </row>
    <row r="43" spans="1:17" ht="15.75" x14ac:dyDescent="0.25">
      <c r="D43" s="41" t="s">
        <v>66</v>
      </c>
      <c r="E43" s="42"/>
      <c r="F43" s="42"/>
    </row>
  </sheetData>
  <mergeCells count="50">
    <mergeCell ref="C15:J15"/>
    <mergeCell ref="A5:J5"/>
    <mergeCell ref="A6:J6"/>
    <mergeCell ref="A7:J7"/>
    <mergeCell ref="C14:J14"/>
    <mergeCell ref="C16:J16"/>
    <mergeCell ref="A17:J17"/>
    <mergeCell ref="B18:J18"/>
    <mergeCell ref="B19:J19"/>
    <mergeCell ref="B20:J20"/>
    <mergeCell ref="A4:J4"/>
    <mergeCell ref="B8:J8"/>
    <mergeCell ref="B11:J11"/>
    <mergeCell ref="B12:J12"/>
    <mergeCell ref="A13:J13"/>
    <mergeCell ref="B9:J9"/>
    <mergeCell ref="B10:J10"/>
    <mergeCell ref="B1:J1"/>
    <mergeCell ref="B2:C2"/>
    <mergeCell ref="D2:H2"/>
    <mergeCell ref="B3:C3"/>
    <mergeCell ref="D3:H3"/>
    <mergeCell ref="B33:J33"/>
    <mergeCell ref="B34:J34"/>
    <mergeCell ref="A25:B25"/>
    <mergeCell ref="I25:J25"/>
    <mergeCell ref="A26:J26"/>
    <mergeCell ref="C27:D27"/>
    <mergeCell ref="G27:H27"/>
    <mergeCell ref="I27:J27"/>
    <mergeCell ref="E27:F27"/>
    <mergeCell ref="C25:E25"/>
    <mergeCell ref="F25:H25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D41:F41"/>
    <mergeCell ref="D42:F42"/>
    <mergeCell ref="D43:F43"/>
    <mergeCell ref="B35:J35"/>
    <mergeCell ref="B36:J36"/>
    <mergeCell ref="A37:J37"/>
    <mergeCell ref="A38:J38"/>
    <mergeCell ref="A39:J39"/>
  </mergeCells>
  <phoneticPr fontId="20" type="noConversion"/>
  <dataValidations xWindow="764" yWindow="644"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E29:E30 G28:G30" xr:uid="{00000000-0002-0000-0000-000001000000}"/>
    <dataValidation allowBlank="1" showInputMessage="1" showErrorMessage="1" prompt="Monto presupuestado para el producto" sqref="D28:D30 F28:F30" xr:uid="{00000000-0002-0000-0000-000002000000}"/>
    <dataValidation allowBlank="1" showInputMessage="1" showErrorMessage="1" prompt="Meta anual del indicador" sqref="C28:C30 E28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F25 A25:C25" xr:uid="{00000000-0002-0000-0000-000007000000}"/>
    <dataValidation allowBlank="1" showInputMessage="1" showErrorMessage="1" prompt="Oportunidades de mejora identificadas" sqref="A39:J40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5" orientation="portrait" r:id="rId1"/>
  <ignoredErrors>
    <ignoredError sqref="J30" unlockedFormula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18" ma:contentTypeDescription="Crear nuevo documento." ma:contentTypeScope="" ma:versionID="d50f1b7a6d40d2b5ddeacd08ab0896cb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a71387ce7f73ca154b6bcea791a9ce25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</documentManagement>
</p:properties>
</file>

<file path=customXml/itemProps1.xml><?xml version="1.0" encoding="utf-8"?>
<ds:datastoreItem xmlns:ds="http://schemas.openxmlformats.org/officeDocument/2006/customXml" ds:itemID="{C633BAD6-2D94-4CF4-B2E0-68A217484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0780B6-A9F4-4820-944F-B4DC54CAF5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51EBA-8A7B-4C57-9504-E4AF95E3D8A4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d5c4e3f9-af64-4719-90be-160b640e81fa"/>
    <ds:schemaRef ds:uri="http://schemas.microsoft.com/office/infopath/2007/PartnerControls"/>
    <ds:schemaRef ds:uri="da7de7a0-710e-4fef-a6cd-19f38e5ab606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Espaillat A.</dc:creator>
  <cp:keywords/>
  <dc:description/>
  <cp:lastModifiedBy>Narolin Inoa</cp:lastModifiedBy>
  <cp:revision/>
  <cp:lastPrinted>2025-01-03T19:28:03Z</cp:lastPrinted>
  <dcterms:created xsi:type="dcterms:W3CDTF">2021-03-22T15:50:10Z</dcterms:created>
  <dcterms:modified xsi:type="dcterms:W3CDTF">2025-01-03T19:29:09Z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