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oa\Downloads\"/>
    </mc:Choice>
  </mc:AlternateContent>
  <xr:revisionPtr revIDLastSave="0" documentId="8_{FD46E229-0323-4400-9191-F3EC3DB44309}" xr6:coauthVersionLast="47" xr6:coauthVersionMax="47" xr10:uidLastSave="{00000000-0000-0000-0000-000000000000}"/>
  <bookViews>
    <workbookView xWindow="-120" yWindow="-120" windowWidth="29040" windowHeight="15840" xr2:uid="{868E137D-01CD-4F0D-AE5C-AA855A52F057}"/>
  </bookViews>
  <sheets>
    <sheet name="Informe para el portal" sheetId="1" r:id="rId1"/>
  </sheets>
  <externalReferences>
    <externalReference r:id="rId2"/>
    <externalReference r:id="rId3"/>
    <externalReference r:id="rId4"/>
  </externalReferenc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25" i="1"/>
  <c r="F25" i="1"/>
  <c r="I25" i="1"/>
  <c r="F29" i="1"/>
  <c r="H29" i="1"/>
  <c r="I29" i="1"/>
  <c r="J29" i="1"/>
  <c r="F30" i="1"/>
  <c r="H30" i="1"/>
  <c r="I30" i="1"/>
  <c r="J30" i="1"/>
</calcChain>
</file>

<file path=xl/sharedStrings.xml><?xml version="1.0" encoding="utf-8"?>
<sst xmlns="http://schemas.openxmlformats.org/spreadsheetml/2006/main" count="71" uniqueCount="67">
  <si>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</si>
  <si>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</si>
  <si>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Es el acceso de las instituciones públicas, privadas y de la sociedad civil a la base de datos del SIUBEN.</t>
  </si>
  <si>
    <t xml:space="preserve">Descripción del producto: </t>
  </si>
  <si>
    <t>09 - Instituciones registran  los hogares beneficiarios en la base de datos del SIUBEN Para la creación del  Registro Único de Beneficiarios</t>
  </si>
  <si>
    <t xml:space="preserve">Producto: </t>
  </si>
  <si>
    <t>Es el registro de todos los hogares ubicados en el territorio nacional para su categorización de acuerdo a su nivel socioeconómico o vulnerabilidad, con el fin de proveer información a los programas sociales y a los hacedores de políticas sociales para su focalización de políticas sociales en la República Dominicana.</t>
  </si>
  <si>
    <t>08 - Hogares incluidos en  la base de datos del SIUBEN para la constitución del Registro Social Universal</t>
  </si>
  <si>
    <t>V.I - Información de Logros y Desviaciones por Producto</t>
  </si>
  <si>
    <t>V. Análisis de los Logros y Desviaciones</t>
  </si>
  <si>
    <t>Cantidad de encuestas realizadas</t>
  </si>
  <si>
    <t>Cantidad  de hogares contenidos en el padrón-SIUBEN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</si>
  <si>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</si>
  <si>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</si>
  <si>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</si>
  <si>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</si>
  <si>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</si>
  <si>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</si>
  <si>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</si>
  <si>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</si>
  <si>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</si>
  <si>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</si>
  <si>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</si>
  <si>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 xml:space="preserve">Ejecución semestral </t>
  </si>
  <si>
    <t xml:space="preserve"> Programación Semestral </t>
  </si>
  <si>
    <t xml:space="preserve"> Presupuesto Anual 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</si>
  <si>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</si>
  <si>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</si>
  <si>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</si>
  <si>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</si>
  <si>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</si>
  <si>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</si>
  <si>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</si>
  <si>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Incrementar el número de análisis de políticas y estudios económicos y sociales de 5 en el 2022 a 15 en el 2024, para apoyar al
diseño, la implementación y la evaluación de las políticas públicas.</t>
  </si>
  <si>
    <t>Resultado Asociado:</t>
  </si>
  <si>
    <t>Sector público, privado, agencias institucionales, y ciudadanía.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</si>
  <si>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</si>
  <si>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</si>
  <si>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Descripción:</t>
  </si>
  <si>
    <t>13 - Análisis de Estudios Económicos y Sociales</t>
  </si>
  <si>
    <t>Nombre:</t>
  </si>
  <si>
    <t>III. Información del Programa</t>
  </si>
  <si>
    <t>2.3.3</t>
  </si>
  <si>
    <t>Objetivo(s) específico(s):</t>
  </si>
  <si>
    <t>Objetivo general:</t>
  </si>
  <si>
    <t>Eje estratégico:</t>
  </si>
  <si>
    <t>II. Contribución a la Estrategia Nacional de Desarrollo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</si>
  <si>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</si>
  <si>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Visión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</si>
  <si>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</si>
  <si>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Misión</t>
  </si>
  <si>
    <t>0018 - SISTEMA UNICO DE BENEFICIARIOS</t>
  </si>
  <si>
    <t>Unidad Ejecutora</t>
  </si>
  <si>
    <t>01 - MINISTERIO DE ECONOMIA, PLANIFICACION Y DESARROLLO</t>
  </si>
  <si>
    <t>Subcapítulo</t>
  </si>
  <si>
    <t>0220 - MINISTERIO DE ECONOMIA, PLANIFICACION Y DESARROLLO</t>
  </si>
  <si>
    <t>Capítulo</t>
  </si>
  <si>
    <t>I.I - Completar los datos requeridos sobre la institución</t>
  </si>
  <si>
    <t>I -Información Instituciónal</t>
  </si>
  <si>
    <t>28/03/2019</t>
  </si>
  <si>
    <t>Lineamientos para la Ejecución Presupuestaria 2023 del Gobierno General Nacional</t>
  </si>
  <si>
    <t>DEC-FOR013</t>
  </si>
  <si>
    <t>Versión</t>
  </si>
  <si>
    <t>Fecha Versión</t>
  </si>
  <si>
    <t>Documento Relacionado</t>
  </si>
  <si>
    <t>Código</t>
  </si>
  <si>
    <t>Informe de Evaluación 2do. semestre 2023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</si>
</sst>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Calibri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entury Gothic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4" fontId="10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9" fontId="10" fillId="5" borderId="7" xfId="2" applyFont="1" applyFill="1" applyBorder="1" applyAlignment="1" applyProtection="1">
      <alignment horizontal="center" vertical="center" wrapText="1" readingOrder="1"/>
      <protection locked="0"/>
    </xf>
    <xf numFmtId="165" fontId="10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8" xfId="2" applyNumberFormat="1" applyFont="1" applyBorder="1" applyAlignment="1" applyProtection="1">
      <alignment horizontal="center" vertical="center" wrapText="1" readingOrder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9" xfId="0" applyFont="1" applyBorder="1" applyAlignment="1" applyProtection="1">
      <alignment vertical="top" wrapText="1"/>
      <protection locked="0"/>
    </xf>
    <xf numFmtId="165" fontId="10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7" xfId="2" applyFont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1" fillId="6" borderId="11" xfId="0" applyFont="1" applyFill="1" applyBorder="1" applyAlignment="1">
      <alignment horizontal="center" vertical="center" wrapText="1" readingOrder="1"/>
    </xf>
    <xf numFmtId="0" fontId="11" fillId="6" borderId="12" xfId="0" applyFont="1" applyFill="1" applyBorder="1" applyAlignment="1">
      <alignment horizontal="center" vertical="center" wrapText="1" readingOrder="1"/>
    </xf>
    <xf numFmtId="0" fontId="11" fillId="6" borderId="13" xfId="0" applyFont="1" applyFill="1" applyBorder="1" applyAlignment="1">
      <alignment horizontal="center" vertical="center" wrapText="1" readingOrder="1"/>
    </xf>
    <xf numFmtId="0" fontId="3" fillId="4" borderId="14" xfId="0" applyFont="1" applyFill="1" applyBorder="1" applyAlignment="1">
      <alignment vertical="top" wrapText="1"/>
    </xf>
    <xf numFmtId="0" fontId="12" fillId="6" borderId="7" xfId="0" applyFont="1" applyFill="1" applyBorder="1" applyAlignment="1">
      <alignment horizontal="center" vertical="center" wrapText="1" readingOrder="1"/>
    </xf>
    <xf numFmtId="0" fontId="3" fillId="4" borderId="7" xfId="0" applyFont="1" applyFill="1" applyBorder="1" applyAlignment="1">
      <alignment vertical="top" wrapText="1"/>
    </xf>
    <xf numFmtId="0" fontId="0" fillId="0" borderId="5" xfId="0" applyBorder="1"/>
    <xf numFmtId="10" fontId="3" fillId="5" borderId="14" xfId="2" applyNumberFormat="1" applyFont="1" applyFill="1" applyBorder="1" applyAlignment="1" applyProtection="1">
      <alignment horizontal="center" vertical="center" wrapText="1" readingOrder="1"/>
    </xf>
    <xf numFmtId="10" fontId="3" fillId="5" borderId="7" xfId="2" applyNumberFormat="1" applyFont="1" applyFill="1" applyBorder="1" applyAlignment="1" applyProtection="1">
      <alignment horizontal="center" vertical="center" wrapText="1" readingOrder="1"/>
    </xf>
    <xf numFmtId="39" fontId="3" fillId="0" borderId="10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6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17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4" fillId="4" borderId="15" xfId="0" applyFont="1" applyFill="1" applyBorder="1" applyAlignment="1">
      <alignment horizontal="center" vertical="center" wrapText="1" readingOrder="1"/>
    </xf>
    <xf numFmtId="0" fontId="4" fillId="4" borderId="18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vertical="center"/>
    </xf>
    <xf numFmtId="49" fontId="15" fillId="0" borderId="19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19" xfId="0" applyFont="1" applyBorder="1"/>
    <xf numFmtId="0" fontId="6" fillId="2" borderId="19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0" fillId="7" borderId="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16" fillId="0" borderId="24" xfId="0" applyFont="1" applyBorder="1" applyAlignment="1">
      <alignment horizontal="center" vertical="center" wrapText="1"/>
    </xf>
    <xf numFmtId="167" fontId="16" fillId="0" borderId="25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8" borderId="28" xfId="0" applyFont="1" applyFill="1" applyBorder="1" applyAlignment="1">
      <alignment vertical="top" wrapText="1"/>
    </xf>
    <xf numFmtId="0" fontId="18" fillId="9" borderId="29" xfId="0" applyFont="1" applyFill="1" applyBorder="1" applyAlignment="1">
      <alignment horizontal="center" vertical="center" wrapText="1"/>
    </xf>
    <xf numFmtId="0" fontId="18" fillId="9" borderId="30" xfId="0" applyFont="1" applyFill="1" applyBorder="1" applyAlignment="1">
      <alignment horizontal="center" vertical="center" wrapText="1"/>
    </xf>
    <xf numFmtId="0" fontId="18" fillId="9" borderId="31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18" fillId="9" borderId="32" xfId="0" applyFont="1" applyFill="1" applyBorder="1" applyAlignment="1">
      <alignment horizontal="center" vertical="center" wrapText="1"/>
    </xf>
    <xf numFmtId="0" fontId="17" fillId="8" borderId="32" xfId="0" applyFont="1" applyFill="1" applyBorder="1" applyAlignment="1">
      <alignment vertical="top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7" fillId="8" borderId="36" xfId="0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C6FB5E0-7E08-49FC-9D47-B99B7A937F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2">
          <a:extLst>
            <a:ext uri="{FF2B5EF4-FFF2-40B4-BE49-F238E27FC236}">
              <a16:creationId xmlns:a16="http://schemas.microsoft.com/office/drawing/2014/main" id="{232862F2-31B4-4C5C-B47B-6F39B1518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noa\Downloads\PRESUPUESTO%20TRIMESTRAL%202023%20final%20(1).xlsx" TargetMode="External"/><Relationship Id="rId1" Type="http://schemas.openxmlformats.org/officeDocument/2006/relationships/externalLinkPath" Target="PRESUPUESTO%20TRIMESTRAL%202023%20final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lubengob-my.sharepoint.com/personal/ninoa_siuben_gob_do/Documents/Trabajos%20de%20la%20Div.%20Formulaci&#243;n%20y%20seguimiento%20PPP/EJECUCION%20PRES%202023%20DICIEMBRE.xlsx" TargetMode="External"/><Relationship Id="rId1" Type="http://schemas.openxmlformats.org/officeDocument/2006/relationships/externalLinkPath" Target="https://slubengob-my.sharepoint.com/personal/ninoa_siuben_gob_do/Documents/Trabajos%20de%20la%20Div.%20Formulaci&#243;n%20y%20seguimiento%20PPP/EJECUCION%20PRES%202023%20DIC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1"/>
      <sheetName val="PRESUPUESTO MOD"/>
    </sheetNames>
    <sheetDataSet>
      <sheetData sheetId="0"/>
      <sheetData sheetId="1">
        <row r="37">
          <cell r="F37">
            <v>74133489.570000008</v>
          </cell>
        </row>
        <row r="45">
          <cell r="F45">
            <v>15726578.910000002</v>
          </cell>
        </row>
        <row r="46">
          <cell r="F46">
            <v>53532769.050000004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"/>
      <sheetName val="EJEC RESUMIDA"/>
      <sheetName val="EJEC ACUMU"/>
      <sheetName val="PRESUPUESTO 1"/>
      <sheetName val="Ejecución x producto trimestral"/>
    </sheetNames>
    <sheetDataSet>
      <sheetData sheetId="0">
        <row r="194">
          <cell r="P194">
            <v>325106149.45000011</v>
          </cell>
        </row>
        <row r="197">
          <cell r="C197">
            <v>332394482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2878B0-F8CF-4932-A408-9EF0408183F2}" name="Tabla13" displayName="Tabla13" ref="A28:J30" totalsRowShown="0" headerRowDxfId="14" dataDxfId="13" headerRowBorderDxfId="11" tableBorderDxfId="12" totalsRowBorderDxfId="10">
  <autoFilter ref="A28:J30" xr:uid="{00000000-0009-0000-0100-000001000000}"/>
  <tableColumns count="10">
    <tableColumn id="1" xr3:uid="{0E795199-8785-42A6-8C9F-A45EDAABBC8B}" name="Producto" dataDxfId="9"/>
    <tableColumn id="2" xr3:uid="{774759F3-D820-423D-A8A5-71F2450A1F0C}" name="Indicador" dataDxfId="8"/>
    <tableColumn id="3" xr3:uid="{45FE0B51-A7DB-479F-878D-982FE4845946}" name="Física_x000a_(A)" dataDxfId="7"/>
    <tableColumn id="4" xr3:uid="{239DECFF-F7C0-449E-9795-BC7CBCCB9F06}" name="Financiera_x000a_(B)" dataDxfId="6"/>
    <tableColumn id="9" xr3:uid="{22888652-3A3E-4080-9FB6-A94865F20FC0}" name="Física_x000a_(C)" dataDxfId="5"/>
    <tableColumn id="10" xr3:uid="{D5229588-520C-4BE7-BE08-04568F742A87}" name="Financiera_x000a_(D)" dataDxfId="4"/>
    <tableColumn id="5" xr3:uid="{95102CF5-97EF-497F-9C06-D755957E4885}" name="Física _x000a_(E)" dataDxfId="3"/>
    <tableColumn id="6" xr3:uid="{5941F035-289D-4244-9054-507507D7CB98}" name="Financiera _x000a_ (F)" dataDxfId="2"/>
    <tableColumn id="7" xr3:uid="{E36A6578-1B5C-4031-8B73-E047C1E706C0}" name="Física _x000a_(%)_x000a_ G=E/C" dataDxfId="1">
      <calculatedColumnFormula>+Tabla13[[#This Row],[Física 
(E)]]/Tabla13[[#This Row],[Física
(C)]]</calculatedColumnFormula>
    </tableColumn>
    <tableColumn id="8" xr3:uid="{27581501-A7D6-49FD-AC1D-8BD8C65A6A68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6F81-1E90-4F16-8C03-815C7648FEB8}">
  <sheetPr>
    <pageSetUpPr fitToPage="1"/>
  </sheetPr>
  <dimension ref="A1:K42"/>
  <sheetViews>
    <sheetView showGridLines="0" tabSelected="1" zoomScale="120" zoomScaleNormal="120" workbookViewId="0">
      <selection activeCell="B1" sqref="B1:J1"/>
    </sheetView>
  </sheetViews>
  <sheetFormatPr defaultColWidth="11.42578125" defaultRowHeight="15" x14ac:dyDescent="0.25"/>
  <cols>
    <col min="1" max="1" width="23" style="1" customWidth="1"/>
    <col min="2" max="10" width="12.7109375" style="1" customWidth="1"/>
    <col min="11" max="11" width="11.42578125" style="1"/>
    <col min="12" max="12" width="12.7109375" bestFit="1" customWidth="1"/>
  </cols>
  <sheetData>
    <row r="1" spans="1:11" ht="21.75" thickBot="1" x14ac:dyDescent="0.3">
      <c r="A1" s="88"/>
      <c r="B1" s="87" t="s">
        <v>66</v>
      </c>
      <c r="C1" s="86"/>
      <c r="D1" s="86"/>
      <c r="E1" s="86"/>
      <c r="F1" s="86"/>
      <c r="G1" s="86"/>
      <c r="H1" s="86"/>
      <c r="I1" s="86"/>
      <c r="J1" s="85"/>
      <c r="K1" s="9"/>
    </row>
    <row r="2" spans="1:11" ht="21.75" thickBot="1" x14ac:dyDescent="0.3">
      <c r="A2" s="84"/>
      <c r="B2" s="83" t="s">
        <v>65</v>
      </c>
      <c r="C2" s="82"/>
      <c r="D2" s="83" t="s">
        <v>64</v>
      </c>
      <c r="E2" s="82"/>
      <c r="F2" s="82"/>
      <c r="G2" s="82"/>
      <c r="H2" s="81"/>
      <c r="I2" s="80" t="s">
        <v>63</v>
      </c>
      <c r="J2" s="79" t="s">
        <v>62</v>
      </c>
      <c r="K2" s="9"/>
    </row>
    <row r="3" spans="1:11" ht="21.75" thickBot="1" x14ac:dyDescent="0.3">
      <c r="A3" s="78"/>
      <c r="B3" s="77" t="s">
        <v>61</v>
      </c>
      <c r="C3" s="76"/>
      <c r="D3" s="77" t="s">
        <v>60</v>
      </c>
      <c r="E3" s="76"/>
      <c r="F3" s="76"/>
      <c r="G3" s="76"/>
      <c r="H3" s="75"/>
      <c r="I3" s="74" t="s">
        <v>59</v>
      </c>
      <c r="J3" s="73">
        <v>0</v>
      </c>
      <c r="K3" s="9"/>
    </row>
    <row r="4" spans="1:11" x14ac:dyDescent="0.25">
      <c r="A4" s="72"/>
      <c r="B4" s="70"/>
      <c r="C4" s="70"/>
      <c r="D4" s="71"/>
      <c r="E4" s="71"/>
      <c r="F4" s="71"/>
      <c r="G4" s="71"/>
      <c r="H4" s="71"/>
      <c r="I4" s="70"/>
      <c r="J4" s="69"/>
      <c r="K4" s="9"/>
    </row>
    <row r="5" spans="1:11" ht="3" customHeight="1" x14ac:dyDescent="0.25">
      <c r="A5" s="68"/>
      <c r="B5" s="67"/>
      <c r="C5" s="67"/>
      <c r="D5" s="67"/>
      <c r="E5" s="67"/>
      <c r="F5" s="67"/>
      <c r="G5" s="67"/>
      <c r="H5" s="67"/>
      <c r="I5" s="67"/>
      <c r="J5" s="66"/>
      <c r="K5" s="9"/>
    </row>
    <row r="6" spans="1:11" ht="15.75" x14ac:dyDescent="0.25">
      <c r="A6" s="65" t="s">
        <v>58</v>
      </c>
      <c r="B6" s="65"/>
      <c r="C6" s="65"/>
      <c r="D6" s="65"/>
      <c r="E6" s="65"/>
      <c r="F6" s="65"/>
      <c r="G6" s="65"/>
      <c r="H6" s="65"/>
      <c r="I6" s="65"/>
      <c r="J6" s="65"/>
      <c r="K6" s="9"/>
    </row>
    <row r="7" spans="1:11" ht="15.75" x14ac:dyDescent="0.25">
      <c r="A7" s="64" t="s">
        <v>57</v>
      </c>
      <c r="B7" s="64"/>
      <c r="C7" s="64"/>
      <c r="D7" s="64"/>
      <c r="E7" s="64"/>
      <c r="F7" s="64"/>
      <c r="G7" s="64"/>
      <c r="H7" s="64"/>
      <c r="I7" s="64"/>
      <c r="J7" s="64"/>
      <c r="K7" s="9"/>
    </row>
    <row r="8" spans="1:11" x14ac:dyDescent="0.25">
      <c r="A8" s="61" t="s">
        <v>56</v>
      </c>
      <c r="B8" s="62" t="s">
        <v>55</v>
      </c>
      <c r="C8" s="62"/>
      <c r="D8" s="62"/>
      <c r="E8" s="62"/>
      <c r="F8" s="62"/>
      <c r="G8" s="62"/>
      <c r="H8" s="62"/>
      <c r="I8" s="62"/>
      <c r="J8" s="62"/>
      <c r="K8" s="9"/>
    </row>
    <row r="9" spans="1:11" ht="15" customHeight="1" x14ac:dyDescent="0.25">
      <c r="A9" s="63" t="s">
        <v>54</v>
      </c>
      <c r="B9" s="62" t="s">
        <v>53</v>
      </c>
      <c r="C9" s="62"/>
      <c r="D9" s="62"/>
      <c r="E9" s="62"/>
      <c r="F9" s="62"/>
      <c r="G9" s="62"/>
      <c r="H9" s="62"/>
      <c r="I9" s="62"/>
      <c r="J9" s="62"/>
      <c r="K9" s="9"/>
    </row>
    <row r="10" spans="1:11" x14ac:dyDescent="0.25">
      <c r="A10" s="63" t="s">
        <v>52</v>
      </c>
      <c r="B10" s="62" t="s">
        <v>51</v>
      </c>
      <c r="C10" s="62"/>
      <c r="D10" s="62"/>
      <c r="E10" s="62"/>
      <c r="F10" s="62"/>
      <c r="G10" s="62"/>
      <c r="H10" s="62"/>
      <c r="I10" s="62"/>
      <c r="J10" s="62"/>
      <c r="K10" s="9"/>
    </row>
    <row r="11" spans="1:11" ht="61.5" customHeight="1" x14ac:dyDescent="0.25">
      <c r="A11" s="61" t="s">
        <v>50</v>
      </c>
      <c r="B11" s="60" t="s">
        <v>49</v>
      </c>
      <c r="C11" s="60"/>
      <c r="D11" s="60"/>
      <c r="E11" s="60"/>
      <c r="F11" s="60"/>
      <c r="G11" s="60"/>
      <c r="H11" s="60"/>
      <c r="I11" s="60"/>
      <c r="J11" s="60"/>
    </row>
    <row r="12" spans="1:11" ht="61.5" customHeight="1" x14ac:dyDescent="0.25">
      <c r="A12" s="61" t="s">
        <v>48</v>
      </c>
      <c r="B12" s="60" t="s">
        <v>47</v>
      </c>
      <c r="C12" s="60"/>
      <c r="D12" s="60"/>
      <c r="E12" s="60"/>
      <c r="F12" s="60"/>
      <c r="G12" s="60"/>
      <c r="H12" s="60"/>
      <c r="I12" s="60"/>
      <c r="J12" s="60"/>
    </row>
    <row r="13" spans="1:11" ht="15.75" x14ac:dyDescent="0.25">
      <c r="A13" s="15" t="s">
        <v>46</v>
      </c>
      <c r="B13" s="14"/>
      <c r="C13" s="14"/>
      <c r="D13" s="14"/>
      <c r="E13" s="14"/>
      <c r="F13" s="14"/>
      <c r="G13" s="14"/>
      <c r="H13" s="14"/>
      <c r="I13" s="14"/>
      <c r="J13" s="13"/>
    </row>
    <row r="14" spans="1:11" ht="18" customHeight="1" x14ac:dyDescent="0.25">
      <c r="A14" s="56" t="s">
        <v>45</v>
      </c>
      <c r="B14" s="59">
        <v>2</v>
      </c>
      <c r="C14" s="57" t="str">
        <f>IFERROR(VLOOKUP(B14,'[3]Validacion datos'!A2:B5,2,FALSE),"")</f>
        <v>DESARROLLO SOCIAL</v>
      </c>
      <c r="D14" s="57"/>
      <c r="E14" s="57"/>
      <c r="F14" s="57"/>
      <c r="G14" s="57"/>
      <c r="H14" s="57"/>
      <c r="I14" s="57"/>
      <c r="J14" s="57"/>
    </row>
    <row r="15" spans="1:11" ht="16.5" customHeight="1" x14ac:dyDescent="0.25">
      <c r="A15" s="56" t="s">
        <v>44</v>
      </c>
      <c r="B15" s="58">
        <v>2.2999999999999998</v>
      </c>
      <c r="C15" s="57" t="str">
        <f>IFERROR(VLOOKUP(B15,'[3]Validacion datos'!A8:B26,2,FALSE),"")</f>
        <v>Igualdad de derechos y oportunidades</v>
      </c>
      <c r="D15" s="57"/>
      <c r="E15" s="57"/>
      <c r="F15" s="57"/>
      <c r="G15" s="57"/>
      <c r="H15" s="57"/>
      <c r="I15" s="57"/>
      <c r="J15" s="57"/>
    </row>
    <row r="16" spans="1:11" ht="27" customHeight="1" x14ac:dyDescent="0.25">
      <c r="A16" s="56" t="s">
        <v>43</v>
      </c>
      <c r="B16" s="58" t="s">
        <v>42</v>
      </c>
      <c r="C16" s="57" t="str">
        <f>IFERROR(VLOOKUP(B16,'[3]Validacion datos'!D8:E64,2,FALSE),"")</f>
        <v>Disminuir la pobreza mediante un efectivo y eficiente sistema de protección social, que tome en cuenta las necesidades y vulnerabilidades a lo largo del ciclo de vida</v>
      </c>
      <c r="D16" s="57"/>
      <c r="E16" s="57"/>
      <c r="F16" s="57"/>
      <c r="G16" s="57"/>
      <c r="H16" s="57"/>
      <c r="I16" s="57"/>
      <c r="J16" s="57"/>
    </row>
    <row r="17" spans="1:11" ht="15.75" x14ac:dyDescent="0.25">
      <c r="A17" s="15" t="s">
        <v>41</v>
      </c>
      <c r="B17" s="14"/>
      <c r="C17" s="14"/>
      <c r="D17" s="14"/>
      <c r="E17" s="14"/>
      <c r="F17" s="14"/>
      <c r="G17" s="14"/>
      <c r="H17" s="14"/>
      <c r="I17" s="14"/>
      <c r="J17" s="13"/>
    </row>
    <row r="18" spans="1:11" x14ac:dyDescent="0.25">
      <c r="A18" s="56" t="s">
        <v>40</v>
      </c>
      <c r="B18" s="17" t="s">
        <v>39</v>
      </c>
      <c r="C18" s="17"/>
      <c r="D18" s="17"/>
      <c r="E18" s="17"/>
      <c r="F18" s="17"/>
      <c r="G18" s="17"/>
      <c r="H18" s="17"/>
      <c r="I18" s="17"/>
      <c r="J18" s="16"/>
    </row>
    <row r="19" spans="1:11" ht="51" customHeight="1" x14ac:dyDescent="0.25">
      <c r="A19" s="55" t="s">
        <v>38</v>
      </c>
      <c r="B19" s="17" t="s">
        <v>37</v>
      </c>
      <c r="C19" s="17"/>
      <c r="D19" s="17"/>
      <c r="E19" s="17"/>
      <c r="F19" s="17"/>
      <c r="G19" s="17"/>
      <c r="H19" s="17"/>
      <c r="I19" s="17"/>
      <c r="J19" s="16"/>
    </row>
    <row r="20" spans="1:11" x14ac:dyDescent="0.25">
      <c r="A20" s="55" t="s">
        <v>36</v>
      </c>
      <c r="B20" s="17" t="s">
        <v>35</v>
      </c>
      <c r="C20" s="17"/>
      <c r="D20" s="17"/>
      <c r="E20" s="17"/>
      <c r="F20" s="17"/>
      <c r="G20" s="17"/>
      <c r="H20" s="17"/>
      <c r="I20" s="17"/>
      <c r="J20" s="16"/>
    </row>
    <row r="21" spans="1:11" ht="32.25" customHeight="1" x14ac:dyDescent="0.25">
      <c r="A21" s="55" t="s">
        <v>34</v>
      </c>
      <c r="B21" s="17" t="s">
        <v>33</v>
      </c>
      <c r="C21" s="17"/>
      <c r="D21" s="17"/>
      <c r="E21" s="17"/>
      <c r="F21" s="17"/>
      <c r="G21" s="17"/>
      <c r="H21" s="17"/>
      <c r="I21" s="17"/>
      <c r="J21" s="16"/>
      <c r="K21" s="9"/>
    </row>
    <row r="22" spans="1:11" ht="15.75" x14ac:dyDescent="0.25">
      <c r="A22" s="15" t="s">
        <v>32</v>
      </c>
      <c r="B22" s="14"/>
      <c r="C22" s="14"/>
      <c r="D22" s="14"/>
      <c r="E22" s="14"/>
      <c r="F22" s="14"/>
      <c r="G22" s="14"/>
      <c r="H22" s="14"/>
      <c r="I22" s="14"/>
      <c r="J22" s="13"/>
    </row>
    <row r="23" spans="1:11" ht="15.75" x14ac:dyDescent="0.25">
      <c r="A23" s="24" t="s">
        <v>31</v>
      </c>
      <c r="B23" s="23"/>
      <c r="C23" s="23"/>
      <c r="D23" s="23"/>
      <c r="E23" s="23"/>
      <c r="F23" s="23"/>
      <c r="G23" s="23"/>
      <c r="H23" s="23"/>
      <c r="I23" s="23"/>
      <c r="J23" s="22"/>
      <c r="K23" s="9"/>
    </row>
    <row r="24" spans="1:11" ht="15" customHeight="1" x14ac:dyDescent="0.25">
      <c r="A24" s="54" t="s">
        <v>30</v>
      </c>
      <c r="B24" s="52"/>
      <c r="C24" s="51" t="s">
        <v>29</v>
      </c>
      <c r="D24" s="53"/>
      <c r="E24" s="53"/>
      <c r="F24" s="53" t="s">
        <v>28</v>
      </c>
      <c r="G24" s="53"/>
      <c r="H24" s="52"/>
      <c r="I24" s="51" t="s">
        <v>27</v>
      </c>
      <c r="J24" s="50"/>
    </row>
    <row r="25" spans="1:11" x14ac:dyDescent="0.25">
      <c r="A25" s="49">
        <v>315213767</v>
      </c>
      <c r="B25" s="48"/>
      <c r="C25" s="47">
        <f>+'[2]EJECUCION '!$C$197</f>
        <v>332394482</v>
      </c>
      <c r="D25" s="46"/>
      <c r="E25" s="45"/>
      <c r="F25" s="47">
        <f>'[2]EJECUCION '!$P$194</f>
        <v>325106149.45000011</v>
      </c>
      <c r="G25" s="46"/>
      <c r="H25" s="45"/>
      <c r="I25" s="44">
        <f>F25/C25</f>
        <v>0.97807324445897426</v>
      </c>
      <c r="J25" s="43"/>
    </row>
    <row r="26" spans="1:11" ht="15.75" x14ac:dyDescent="0.25">
      <c r="A26" s="24" t="s">
        <v>26</v>
      </c>
      <c r="B26" s="23"/>
      <c r="C26" s="23"/>
      <c r="D26" s="23"/>
      <c r="E26" s="23"/>
      <c r="F26" s="23"/>
      <c r="G26" s="23"/>
      <c r="H26" s="23"/>
      <c r="I26" s="23"/>
      <c r="J26" s="22"/>
      <c r="K26" s="9"/>
    </row>
    <row r="27" spans="1:11" x14ac:dyDescent="0.25">
      <c r="A27" s="42"/>
      <c r="B27"/>
      <c r="C27" s="40" t="s">
        <v>25</v>
      </c>
      <c r="D27" s="41"/>
      <c r="E27" s="40" t="s">
        <v>24</v>
      </c>
      <c r="F27" s="41"/>
      <c r="G27" s="40" t="s">
        <v>23</v>
      </c>
      <c r="H27" s="40"/>
      <c r="I27" s="40" t="s">
        <v>22</v>
      </c>
      <c r="J27" s="39"/>
    </row>
    <row r="28" spans="1:11" ht="38.25" x14ac:dyDescent="0.25">
      <c r="A28" s="38" t="s">
        <v>21</v>
      </c>
      <c r="B28" s="37" t="s">
        <v>20</v>
      </c>
      <c r="C28" s="37" t="s">
        <v>19</v>
      </c>
      <c r="D28" s="37" t="s">
        <v>18</v>
      </c>
      <c r="E28" s="37" t="s">
        <v>17</v>
      </c>
      <c r="F28" s="37" t="s">
        <v>16</v>
      </c>
      <c r="G28" s="37" t="s">
        <v>15</v>
      </c>
      <c r="H28" s="37" t="s">
        <v>14</v>
      </c>
      <c r="I28" s="37" t="s">
        <v>13</v>
      </c>
      <c r="J28" s="36" t="s">
        <v>12</v>
      </c>
    </row>
    <row r="29" spans="1:11" ht="60" x14ac:dyDescent="0.25">
      <c r="A29" s="35" t="s">
        <v>7</v>
      </c>
      <c r="B29" s="34" t="s">
        <v>11</v>
      </c>
      <c r="C29" s="33">
        <v>0.65</v>
      </c>
      <c r="D29" s="32">
        <v>166120412</v>
      </c>
      <c r="E29" s="33">
        <v>0.65</v>
      </c>
      <c r="F29" s="32">
        <f>39673600+47099612</f>
        <v>86773212</v>
      </c>
      <c r="G29" s="33">
        <v>0.84</v>
      </c>
      <c r="H29" s="32">
        <f>'[1]PRESUPUESTO MOD'!$F$37+'[1]PRESUPUESTO MOD'!$F$45</f>
        <v>89860068.480000004</v>
      </c>
      <c r="I29" s="26">
        <f>+Tabla13[[#This Row],[Física 
(E)]]/Tabla13[[#This Row],[Física
(C)]]</f>
        <v>1.2923076923076922</v>
      </c>
      <c r="J29" s="25">
        <f>IF(H29&gt;0,H29/F29,0)</f>
        <v>1.0355738413832141</v>
      </c>
    </row>
    <row r="30" spans="1:11" ht="72" x14ac:dyDescent="0.25">
      <c r="A30" s="31" t="s">
        <v>4</v>
      </c>
      <c r="B30" s="30" t="s">
        <v>10</v>
      </c>
      <c r="C30" s="29">
        <v>5</v>
      </c>
      <c r="D30" s="27">
        <v>73732781</v>
      </c>
      <c r="E30" s="29">
        <v>5</v>
      </c>
      <c r="F30" s="27">
        <f>15712460+26595401</f>
        <v>42307861</v>
      </c>
      <c r="G30" s="28">
        <v>6</v>
      </c>
      <c r="H30" s="27">
        <f>'[1]PRESUPUESTO MOD'!$F$38+'[1]PRESUPUESTO MOD'!$F$46</f>
        <v>53532769.050000004</v>
      </c>
      <c r="I30" s="26">
        <f>+Tabla13[[#This Row],[Física 
(E)]]/Tabla13[[#This Row],[Física
(C)]]</f>
        <v>1.2</v>
      </c>
      <c r="J30" s="25">
        <f>IF(H30&gt;0,H30/F30,0)</f>
        <v>1.2653149505714789</v>
      </c>
    </row>
    <row r="31" spans="1:11" ht="15.75" x14ac:dyDescent="0.25">
      <c r="A31" s="15" t="s">
        <v>9</v>
      </c>
      <c r="B31" s="14"/>
      <c r="C31" s="14"/>
      <c r="D31" s="14"/>
      <c r="E31" s="14"/>
      <c r="F31" s="14"/>
      <c r="G31" s="14"/>
      <c r="H31" s="14"/>
      <c r="I31" s="14"/>
      <c r="J31" s="13"/>
    </row>
    <row r="32" spans="1:11" ht="15.75" x14ac:dyDescent="0.25">
      <c r="A32" s="24" t="s">
        <v>8</v>
      </c>
      <c r="B32" s="23"/>
      <c r="C32" s="23"/>
      <c r="D32" s="23"/>
      <c r="E32" s="23"/>
      <c r="F32" s="23"/>
      <c r="G32" s="23"/>
      <c r="H32" s="23"/>
      <c r="I32" s="23"/>
      <c r="J32" s="22"/>
      <c r="K32" s="9"/>
    </row>
    <row r="33" spans="1:11" x14ac:dyDescent="0.25">
      <c r="A33" s="21" t="s">
        <v>5</v>
      </c>
      <c r="B33" s="20" t="s">
        <v>7</v>
      </c>
      <c r="C33" s="20"/>
      <c r="D33" s="20"/>
      <c r="E33" s="20"/>
      <c r="F33" s="20"/>
      <c r="G33" s="20"/>
      <c r="H33" s="20"/>
      <c r="I33" s="20"/>
      <c r="J33" s="19"/>
    </row>
    <row r="34" spans="1:11" ht="51" customHeight="1" x14ac:dyDescent="0.25">
      <c r="A34" s="18" t="s">
        <v>3</v>
      </c>
      <c r="B34" s="17" t="s">
        <v>6</v>
      </c>
      <c r="C34" s="17"/>
      <c r="D34" s="17"/>
      <c r="E34" s="17"/>
      <c r="F34" s="17"/>
      <c r="G34" s="17"/>
      <c r="H34" s="17"/>
      <c r="I34" s="17"/>
      <c r="J34" s="16"/>
    </row>
    <row r="35" spans="1:11" ht="28.5" customHeight="1" x14ac:dyDescent="0.25">
      <c r="A35" s="21" t="s">
        <v>5</v>
      </c>
      <c r="B35" s="20" t="s">
        <v>4</v>
      </c>
      <c r="C35" s="20"/>
      <c r="D35" s="20"/>
      <c r="E35" s="20"/>
      <c r="F35" s="20"/>
      <c r="G35" s="20"/>
      <c r="H35" s="20"/>
      <c r="I35" s="20"/>
      <c r="J35" s="19"/>
    </row>
    <row r="36" spans="1:11" ht="42.75" customHeight="1" x14ac:dyDescent="0.25">
      <c r="A36" s="18" t="s">
        <v>3</v>
      </c>
      <c r="B36" s="17" t="s">
        <v>2</v>
      </c>
      <c r="C36" s="17"/>
      <c r="D36" s="17"/>
      <c r="E36" s="17"/>
      <c r="F36" s="17"/>
      <c r="G36" s="17"/>
      <c r="H36" s="17"/>
      <c r="I36" s="17"/>
      <c r="J36" s="16"/>
    </row>
    <row r="37" spans="1:11" ht="15.75" x14ac:dyDescent="0.25">
      <c r="A37" s="15" t="s">
        <v>1</v>
      </c>
      <c r="B37" s="14"/>
      <c r="C37" s="14"/>
      <c r="D37" s="14"/>
      <c r="E37" s="14"/>
      <c r="F37" s="14"/>
      <c r="G37" s="14"/>
      <c r="H37" s="14"/>
      <c r="I37" s="14"/>
      <c r="J37" s="13"/>
    </row>
    <row r="38" spans="1:11" ht="15.75" x14ac:dyDescent="0.25">
      <c r="A38" s="12" t="s">
        <v>0</v>
      </c>
      <c r="B38" s="11"/>
      <c r="C38" s="11"/>
      <c r="D38" s="11"/>
      <c r="E38" s="11"/>
      <c r="F38" s="11"/>
      <c r="G38" s="11"/>
      <c r="H38" s="11"/>
      <c r="I38" s="11"/>
      <c r="J38" s="10"/>
      <c r="K38" s="9"/>
    </row>
    <row r="39" spans="1:11" x14ac:dyDescent="0.25">
      <c r="A39" s="8"/>
      <c r="B39" s="7"/>
      <c r="C39" s="7"/>
      <c r="D39" s="7"/>
      <c r="E39" s="7"/>
      <c r="F39" s="7"/>
      <c r="G39" s="7"/>
      <c r="H39" s="7"/>
      <c r="I39" s="7"/>
      <c r="J39" s="6"/>
    </row>
    <row r="40" spans="1:11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1" x14ac:dyDescent="0.25">
      <c r="C41" s="4"/>
      <c r="D41" s="4"/>
      <c r="E41" s="4"/>
      <c r="F41" s="4"/>
      <c r="G41" s="4"/>
    </row>
    <row r="42" spans="1:11" ht="29.25" customHeight="1" x14ac:dyDescent="0.25">
      <c r="C42" s="3"/>
      <c r="D42" s="2"/>
      <c r="E42" s="2"/>
      <c r="F42" s="2"/>
      <c r="G42" s="2"/>
    </row>
  </sheetData>
  <mergeCells count="49">
    <mergeCell ref="A5:J5"/>
    <mergeCell ref="A6:J6"/>
    <mergeCell ref="A7:J7"/>
    <mergeCell ref="B8:J8"/>
    <mergeCell ref="B9:J9"/>
    <mergeCell ref="B1:J1"/>
    <mergeCell ref="B2:C2"/>
    <mergeCell ref="D2:H2"/>
    <mergeCell ref="B3:C3"/>
    <mergeCell ref="D3:H3"/>
    <mergeCell ref="A4:J4"/>
    <mergeCell ref="A17:J17"/>
    <mergeCell ref="B18:J18"/>
    <mergeCell ref="B19:J19"/>
    <mergeCell ref="B20:J20"/>
    <mergeCell ref="B21:J21"/>
    <mergeCell ref="B10:J10"/>
    <mergeCell ref="B11:J11"/>
    <mergeCell ref="B12:J12"/>
    <mergeCell ref="A13:J13"/>
    <mergeCell ref="C14:J14"/>
    <mergeCell ref="C15:J15"/>
    <mergeCell ref="C16:J16"/>
    <mergeCell ref="A26:J26"/>
    <mergeCell ref="C27:D27"/>
    <mergeCell ref="E27:F27"/>
    <mergeCell ref="G27:H27"/>
    <mergeCell ref="I27:J27"/>
    <mergeCell ref="A22:J22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38:J38"/>
    <mergeCell ref="A39:J39"/>
    <mergeCell ref="C41:G41"/>
    <mergeCell ref="C42:G42"/>
    <mergeCell ref="A32:J32"/>
    <mergeCell ref="B33:J33"/>
    <mergeCell ref="B34:J34"/>
    <mergeCell ref="B35:J35"/>
    <mergeCell ref="B36:J36"/>
    <mergeCell ref="A37:J37"/>
  </mergeCells>
  <dataValidations count="14">
    <dataValidation allowBlank="1" showInputMessage="1" showErrorMessage="1" prompt="Monto ejecutado en el trimestre" sqref="H28:H30" xr:uid="{44699BF4-2A54-4FC6-AF38-D58B6063D26C}"/>
    <dataValidation allowBlank="1" showInputMessage="1" showErrorMessage="1" prompt="Meta alcanzada en el trimestre" sqref="G28:G30" xr:uid="{5A6D9B99-0D9F-47F9-B9C0-A8C074C240C0}"/>
    <dataValidation allowBlank="1" showInputMessage="1" showErrorMessage="1" prompt="Monto presupuestado para el producto" sqref="D28:D30 E29:F30 F28" xr:uid="{68D4E556-80BD-4355-A895-77F5B3857710}"/>
    <dataValidation allowBlank="1" showInputMessage="1" showErrorMessage="1" prompt="Meta anual del indicador" sqref="C28:C30 E28" xr:uid="{F41BCD7D-6585-442F-A1B2-B7B7492D53F4}"/>
    <dataValidation allowBlank="1" showInputMessage="1" showErrorMessage="1" prompt="Nombre del indicador" sqref="B28:B30" xr:uid="{8A56B01B-4BA4-4AAD-AE16-29D9D4A76591}"/>
    <dataValidation allowBlank="1" showInputMessage="1" showErrorMessage="1" prompt="Nombre de cada producto" sqref="A28:A30" xr:uid="{7A04A6FE-48C5-4D7E-9FA4-70296DFB7F79}"/>
    <dataValidation allowBlank="1" showInputMessage="1" showErrorMessage="1" prompt="¿En qué consiste el programa?" sqref="B19:J19" xr:uid="{454D03A2-0AF1-4399-85E6-5DADE983A281}"/>
    <dataValidation allowBlank="1" showInputMessage="1" showErrorMessage="1" prompt="Presupuesto del programa" sqref="A25:C25 F25" xr:uid="{2F39F523-40D6-4E93-8208-718286064B51}"/>
    <dataValidation allowBlank="1" showInputMessage="1" showErrorMessage="1" prompt="Oportunidades de mejora identificadas" sqref="A39:J40" xr:uid="{EC64A4C6-4377-4EE6-9005-DBC19451B858}"/>
    <dataValidation allowBlank="1" showInputMessage="1" showErrorMessage="1" prompt="¿En qué consiste el producto? su objetivo" sqref="B34:J34 B36:J36" xr:uid="{3CD1FD31-04E7-46BC-9D14-DF7AC9698C15}"/>
    <dataValidation allowBlank="1" showInputMessage="1" showErrorMessage="1" prompt="Nombre del producto" sqref="B33:J33 B35:J35" xr:uid="{3AE9CF18-C9A7-439D-BBAB-2DFF12882261}"/>
    <dataValidation allowBlank="1" showInputMessage="1" showErrorMessage="1" prompt="¿A quién va dirigido el programa?, ¿qué característica tiene esta población que requiere ser beneficiada?" sqref="B20:J20" xr:uid="{1D963E23-DAD4-4317-B26A-582C58E8934E}"/>
    <dataValidation allowBlank="1" showInputMessage="1" prompt="Nombre del capítulo" sqref="B8:J10" xr:uid="{334C9055-B8CD-4B46-9FC1-5AE1414ADF8E}"/>
    <dataValidation allowBlank="1" sqref="A8" xr:uid="{8697C402-DA5C-4EC6-A915-B72CA0B348EC}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para el portal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Narolin Inoa</dc:creator>
  <cp:lastModifiedBy>Narolin Inoa</cp:lastModifiedBy>
  <dcterms:created xsi:type="dcterms:W3CDTF">2024-01-08T13:47:52Z</dcterms:created>
  <dcterms:modified xsi:type="dcterms:W3CDTF">2024-01-08T13:48:04Z</dcterms:modified>
</cp:coreProperties>
</file>