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ninoa\Downloads\"/>
    </mc:Choice>
  </mc:AlternateContent>
  <xr:revisionPtr revIDLastSave="0" documentId="8_{C56BF56C-D783-442C-A63E-E6A30D2135BF}" xr6:coauthVersionLast="47" xr6:coauthVersionMax="47" xr10:uidLastSave="{00000000-0000-0000-0000-000000000000}"/>
  <bookViews>
    <workbookView xWindow="-120" yWindow="-120" windowWidth="29040" windowHeight="15840" xr2:uid="{395F1AA4-283D-42FD-B16C-85F98FE61DDF}"/>
  </bookViews>
  <sheets>
    <sheet name="Informe para el portal" sheetId="1" r:id="rId1"/>
  </sheets>
  <externalReferences>
    <externalReference r:id="rId2"/>
  </externalReferenc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15" i="1"/>
  <c r="C16" i="1"/>
  <c r="I25" i="1"/>
  <c r="F29" i="1"/>
  <c r="H29" i="1"/>
  <c r="I29" i="1"/>
  <c r="J29" i="1"/>
  <c r="F30" i="1"/>
  <c r="I30" i="1"/>
  <c r="J30" i="1"/>
</calcChain>
</file>

<file path=xl/sharedStrings.xml><?xml version="1.0" encoding="utf-8"?>
<sst xmlns="http://schemas.openxmlformats.org/spreadsheetml/2006/main" count="76" uniqueCount="72">
  <si>
    <t>En el año 2024 estaremos realizando ajustes en nuestra planificación a fin de seguir logrando una programática física-financiera lo mas exacta posible.  Tambien nos proponemos: 
1. Renovar la infraestructura tecnológica del SIUBEN y sus oficinas regionales. 
2. Reducir la brecha de solicitud de puntos solidarios. 
3. Sistematización de los procesos claves de la institución.
4. Integrar todos los levantamientos de información en la planificación operativa.</t>
  </si>
  <si>
    <t xml:space="preserve">VI. I - De acuerdo a los eventos presentados durante la ejecución del producto, ¿qué aspecto puede mejorarse? </t>
  </si>
  <si>
    <r>
      <t xml:space="preserve">VI. </t>
    </r>
    <r>
      <rPr>
        <b/>
        <sz val="11"/>
        <color theme="0"/>
        <rFont val="Century Gothic"/>
        <family val="2"/>
      </rPr>
      <t>Oportunidades de Mejora</t>
    </r>
  </si>
  <si>
    <t>Impactados a través del intercambio de datos interoperables con instituciones como el Programa Supérate, Administradora de Subsidios Sociales (ADESS), Punto Solidario, SISALRIL, SENASA, CONAPE. Al mes de noviembre 2023 la base de datos del SIUBEN cuenta con una población de 5,527,515 personas y sus registros con actualizados mediante la interoperabilidad con las instituciones ya mencionada.</t>
  </si>
  <si>
    <t>Logros:</t>
  </si>
  <si>
    <t>Es el acceso de las instituciones públicas, privadas y de la sociedad civil a la base de datos del SIUBEN.</t>
  </si>
  <si>
    <t xml:space="preserve">Descripción del producto: </t>
  </si>
  <si>
    <t>09 - Instituciones registran  los hogares beneficiarios en la base de datos del SIUBEN Para la creación del  Registro Único de Beneficiarios.</t>
  </si>
  <si>
    <t xml:space="preserve">Producto: </t>
  </si>
  <si>
    <t>Al mes de noviembre 2023, SIUBEN cuenta con una base de datos de información socioeconómica correspondiente a 2,773,554 hogares. La meta establecida para el año 2023 era alcanzar el registro de 2,629,612 hogares según el PEI, respecto a la cantidad de hogares que SIUBEN tiene registrados al fin de noviembre 2023, se logró el cumplimiento del 100% de la meta establecida, al igual que superar dicha meta, registrando un excedente de 143,942 hogares.</t>
  </si>
  <si>
    <t>Es el registro de todos los hogares ubicados en el territorio nacional para su categorización de acuerdo a su nivel socioeconómico o vulnerabilidad, con el fin de proveer información a los programas sociales y a los hacedores de políticas sociales para su focalización de políticas sociales en la República Dominicana.</t>
  </si>
  <si>
    <t>08 - Hogares incluidos en  la base de datos del SIUBEN para la constitución del Registro Social Universal</t>
  </si>
  <si>
    <t>V.I - Información de Logros y Desviaciones por Producto</t>
  </si>
  <si>
    <t>V. Análisis de los Logros y Desviaciones</t>
  </si>
  <si>
    <t>Cantidad de encuestas realizadas</t>
  </si>
  <si>
    <t>09 - Instituciones registran  los hogares beneficiarios en la base de datos del SIUBEN Para la creación del  Registro Único de Beneficiarios</t>
  </si>
  <si>
    <t>Cantidad  de hogares contenidos en el padrón-SIUBEN</t>
  </si>
  <si>
    <t>Financiero 
(%) 
H=F/D</t>
  </si>
  <si>
    <t>Física 
(%)
 G=E/C</t>
  </si>
  <si>
    <t>Financiera 
 (F)</t>
  </si>
  <si>
    <t>Física 
(E)</t>
  </si>
  <si>
    <t>Financiera
(D)</t>
  </si>
  <si>
    <t>Física
(C)</t>
  </si>
  <si>
    <t>Financiera
(B)</t>
  </si>
  <si>
    <t>Física
(A)</t>
  </si>
  <si>
    <t>Indicador</t>
  </si>
  <si>
    <t>Producto</t>
  </si>
  <si>
    <t>Avance</t>
  </si>
  <si>
    <t>Ejecución Anual</t>
  </si>
  <si>
    <t xml:space="preserve"> Programación Anual </t>
  </si>
  <si>
    <t xml:space="preserve"> Presupuesto Anual </t>
  </si>
  <si>
    <t>IV.II - Formulación y Ejecución Trimestral de las Metas por Producto</t>
  </si>
  <si>
    <t>Porcentaje de Ejecución (ejecutado/vigente)</t>
  </si>
  <si>
    <t>Presupuesto Ejecutado</t>
  </si>
  <si>
    <t>Presupuesto Vigente</t>
  </si>
  <si>
    <t>Presupuesto Inicial</t>
  </si>
  <si>
    <t>IV.I - Desempeño financiero</t>
  </si>
  <si>
    <t>IV. Formulación y Ejecución Física-Financiera</t>
  </si>
  <si>
    <t>Incrementar el número de análisis de políticas y estudios económicos y sociales de 5 en el 2022 a 15 en el 2024, para apoyar al
diseño, la implementación y la evaluación de las políticas públicas.</t>
  </si>
  <si>
    <t>Resultado Asociado:</t>
  </si>
  <si>
    <t>Sector público, privado, agencias institucionales, y ciudadanía.</t>
  </si>
  <si>
    <r>
      <t>Beneficiarios:</t>
    </r>
    <r>
      <rPr>
        <sz val="12"/>
        <color rgb="FF000000"/>
        <rFont val="Century Gothic"/>
        <family val="2"/>
      </rPr>
      <t xml:space="preserve"> </t>
    </r>
  </si>
  <si>
    <t>Incrementar el número de análisis de políticas y estudios económicos y sociales disponibles, a fin de apoyar el diseño,
implementación y evaluación de políticas públicas, planes y programas, para el desarrollo social y económico del país.</t>
  </si>
  <si>
    <t>Descripción:</t>
  </si>
  <si>
    <t>13 - Análisis de Estudios Económicos y Sociales.</t>
  </si>
  <si>
    <t>Nombre:</t>
  </si>
  <si>
    <t>III. Información del Programa</t>
  </si>
  <si>
    <t>2.3.3</t>
  </si>
  <si>
    <t>Objetivo(s) específico(s):</t>
  </si>
  <si>
    <t>Objetivo general:</t>
  </si>
  <si>
    <t>Eje estratégico:</t>
  </si>
  <si>
    <t>II. Contribución a la Estrategia Nacional de Desarrollo</t>
  </si>
  <si>
    <t>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t>
  </si>
  <si>
    <t>Visión</t>
  </si>
  <si>
    <t>Gestionar el Registro Social Universal de Hogares (RSUH) y el Registro Único de Beneficiarios (RUB) a fin de proveer las informaciones necesarias para la identificación de la población elegible de los diferentes beneficios que entrega el Estado para una asignación efectiva de recursos públicos.</t>
  </si>
  <si>
    <t>Misión</t>
  </si>
  <si>
    <t>0018 - SISTEMA UNICO DE BENEFICIARIOS</t>
  </si>
  <si>
    <t>Unidad Ejecutora</t>
  </si>
  <si>
    <t>01 - MINISTERIO DE ECONOMIA, PLANIFICACION Y DESARROLLO</t>
  </si>
  <si>
    <t>Subcapítulo</t>
  </si>
  <si>
    <t>0220 - MINISTERIO DE ECONOMIA, PLANIFICACION Y DESARROLLO</t>
  </si>
  <si>
    <t>Capítulo</t>
  </si>
  <si>
    <t>I.I - Completar los datos requeridos sobre la institución</t>
  </si>
  <si>
    <t>I -Información Instituciónal</t>
  </si>
  <si>
    <t>28/03/2019</t>
  </si>
  <si>
    <t>Lineamientos para la Ejecución Presupuestaria 2023 del Gobierno General Nacional</t>
  </si>
  <si>
    <t>DEC-FOR013</t>
  </si>
  <si>
    <t>Versión</t>
  </si>
  <si>
    <t>Fecha Versión</t>
  </si>
  <si>
    <t>Documento Relacionado</t>
  </si>
  <si>
    <t>Código</t>
  </si>
  <si>
    <t>Informe de Evaluación Anual 2023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</si>
</sst>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10409]0.00%"/>
    <numFmt numFmtId="165" formatCode="[$-10409]#,##0.00;\-#,##0.00"/>
    <numFmt numFmtId="166" formatCode="[$-10409]#,##0;\-#,##0"/>
    <numFmt numFmtId="167" formatCode="dd/mm/yyyy;@"/>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4"/>
      <color theme="1"/>
      <name val="Calibri"/>
      <family val="2"/>
      <scheme val="minor"/>
    </font>
    <font>
      <i/>
      <sz val="11"/>
      <color theme="1"/>
      <name val="Calibri"/>
      <family val="2"/>
      <scheme val="minor"/>
    </font>
    <font>
      <b/>
      <sz val="12"/>
      <color theme="1"/>
      <name val="Calibri"/>
      <family val="2"/>
      <scheme val="minor"/>
    </font>
    <font>
      <b/>
      <sz val="12"/>
      <color theme="0"/>
      <name val="Calibri"/>
      <family val="2"/>
      <scheme val="minor"/>
    </font>
    <font>
      <b/>
      <sz val="11"/>
      <color theme="0"/>
      <name val="Century Gothic"/>
      <family val="2"/>
    </font>
    <font>
      <b/>
      <sz val="11"/>
      <color rgb="FF000000"/>
      <name val="Calibri"/>
      <family val="2"/>
      <scheme val="minor"/>
    </font>
    <font>
      <sz val="9"/>
      <name val="Calibri"/>
      <family val="2"/>
    </font>
    <font>
      <b/>
      <sz val="10"/>
      <color rgb="FF000000"/>
      <name val="Calibri"/>
      <family val="2"/>
    </font>
    <font>
      <b/>
      <sz val="11"/>
      <color rgb="FF000000"/>
      <name val="Calibri"/>
      <family val="2"/>
    </font>
    <font>
      <b/>
      <sz val="11"/>
      <name val="Calibri"/>
      <family val="2"/>
    </font>
    <font>
      <sz val="12"/>
      <color rgb="FF000000"/>
      <name val="Century Gothic"/>
      <family val="2"/>
    </font>
    <font>
      <sz val="10"/>
      <color theme="1"/>
      <name val="Calibri"/>
      <family val="2"/>
      <scheme val="minor"/>
    </font>
    <font>
      <i/>
      <sz val="10"/>
      <color theme="1"/>
      <name val="Calibri"/>
      <family val="2"/>
      <scheme val="minor"/>
    </font>
    <font>
      <sz val="9"/>
      <color rgb="FF000000"/>
      <name val="Calibri"/>
      <family val="2"/>
      <scheme val="minor"/>
    </font>
    <font>
      <b/>
      <sz val="16"/>
      <color rgb="FF000000"/>
      <name val="Calibri"/>
      <family val="2"/>
      <scheme val="minor"/>
    </font>
    <font>
      <b/>
      <sz val="9"/>
      <color rgb="FF000000"/>
      <name val="Calibri"/>
      <family val="2"/>
      <scheme val="minor"/>
    </font>
    <font>
      <b/>
      <sz val="12"/>
      <color rgb="FF000000"/>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tint="-0.499984740745262"/>
        <bgColor indexed="64"/>
      </patternFill>
    </fill>
    <fill>
      <patternFill patternType="solid">
        <fgColor theme="0"/>
        <bgColor indexed="64"/>
      </patternFill>
    </fill>
    <fill>
      <patternFill patternType="solid">
        <fgColor rgb="FFDCE6F1"/>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rgb="FFFFFFFF"/>
      </top>
      <bottom style="medium">
        <color indexed="64"/>
      </bottom>
      <diagonal/>
    </border>
    <border>
      <left/>
      <right style="medium">
        <color indexed="64"/>
      </right>
      <top style="medium">
        <color rgb="FFFFFFFF"/>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rgb="FFFFFFFF"/>
      </bottom>
      <diagonal/>
    </border>
    <border>
      <left/>
      <right style="medium">
        <color indexed="64"/>
      </right>
      <top/>
      <bottom style="medium">
        <color rgb="FFFFFFFF"/>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3" fillId="0" borderId="0" xfId="0" applyFont="1" applyProtection="1">
      <protection locked="0"/>
    </xf>
    <xf numFmtId="0" fontId="4" fillId="0" borderId="0" xfId="0" applyFont="1" applyAlignment="1">
      <alignment horizontal="center"/>
    </xf>
    <xf numFmtId="0" fontId="4" fillId="0" borderId="0" xfId="0" applyFont="1" applyAlignment="1">
      <alignment horizontal="center" wrapText="1"/>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0" fillId="0" borderId="0" xfId="0" applyProtection="1">
      <protection locked="0"/>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 xfId="0" applyFont="1" applyFill="1" applyBorder="1" applyAlignment="1">
      <alignment horizontal="left" vertical="center" wrapText="1"/>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0" fontId="7" fillId="3" borderId="5" xfId="0" applyFont="1" applyFill="1" applyBorder="1" applyAlignment="1">
      <alignment horizontal="left" vertical="center"/>
    </xf>
    <xf numFmtId="0" fontId="5" fillId="0" borderId="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9" fillId="0" borderId="5" xfId="0" applyFont="1" applyBorder="1" applyAlignment="1" applyProtection="1">
      <alignment vertical="center" wrapText="1"/>
      <protection locked="0"/>
    </xf>
    <xf numFmtId="0" fontId="5" fillId="4" borderId="4" xfId="0" applyFont="1" applyFill="1" applyBorder="1" applyAlignment="1" applyProtection="1">
      <alignment horizontal="left" vertical="center" wrapText="1"/>
      <protection locked="0"/>
    </xf>
    <xf numFmtId="0" fontId="5" fillId="4" borderId="0" xfId="0" applyFont="1" applyFill="1" applyAlignment="1" applyProtection="1">
      <alignment horizontal="left" vertical="center" wrapText="1"/>
      <protection locked="0"/>
    </xf>
    <xf numFmtId="0" fontId="9" fillId="4" borderId="5" xfId="0" applyFont="1" applyFill="1" applyBorder="1" applyAlignment="1" applyProtection="1">
      <alignment vertical="center" wrapText="1"/>
      <protection locked="0"/>
    </xf>
    <xf numFmtId="0" fontId="6" fillId="2" borderId="4"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164" fontId="10" fillId="5" borderId="6" xfId="0" applyNumberFormat="1" applyFont="1" applyFill="1" applyBorder="1" applyAlignment="1" applyProtection="1">
      <alignment horizontal="center" vertical="center" wrapText="1" readingOrder="1"/>
      <protection locked="0"/>
    </xf>
    <xf numFmtId="9" fontId="10" fillId="5" borderId="7" xfId="2" applyFont="1" applyFill="1" applyBorder="1" applyAlignment="1" applyProtection="1">
      <alignment horizontal="center" vertical="center" wrapText="1" readingOrder="1"/>
      <protection locked="0"/>
    </xf>
    <xf numFmtId="165" fontId="10" fillId="0" borderId="8" xfId="0" applyNumberFormat="1" applyFont="1" applyBorder="1" applyAlignment="1" applyProtection="1">
      <alignment horizontal="center" vertical="center" wrapText="1" readingOrder="1"/>
      <protection locked="0"/>
    </xf>
    <xf numFmtId="166" fontId="10" fillId="0" borderId="8" xfId="0" applyNumberFormat="1" applyFont="1" applyBorder="1" applyAlignment="1" applyProtection="1">
      <alignment horizontal="center" vertical="center" wrapText="1"/>
      <protection locked="0"/>
    </xf>
    <xf numFmtId="0" fontId="10" fillId="0" borderId="8" xfId="2" applyNumberFormat="1" applyFont="1" applyBorder="1" applyAlignment="1" applyProtection="1">
      <alignment horizontal="center" vertical="center" wrapText="1" readingOrder="1"/>
      <protection locked="0"/>
    </xf>
    <xf numFmtId="0" fontId="10" fillId="0" borderId="8" xfId="0" applyFont="1" applyBorder="1" applyAlignment="1" applyProtection="1">
      <alignment vertical="center" wrapText="1"/>
      <protection locked="0"/>
    </xf>
    <xf numFmtId="0" fontId="10" fillId="0" borderId="9" xfId="0" applyFont="1" applyBorder="1" applyAlignment="1" applyProtection="1">
      <alignment vertical="top" wrapText="1"/>
      <protection locked="0"/>
    </xf>
    <xf numFmtId="165" fontId="10" fillId="0" borderId="7" xfId="0" applyNumberFormat="1" applyFont="1" applyBorder="1" applyAlignment="1" applyProtection="1">
      <alignment horizontal="center" vertical="center" wrapText="1" readingOrder="1"/>
      <protection locked="0"/>
    </xf>
    <xf numFmtId="9" fontId="10" fillId="0" borderId="7" xfId="2" applyFont="1" applyBorder="1" applyAlignment="1" applyProtection="1">
      <alignment horizontal="center" vertical="center" wrapText="1" readingOrder="1"/>
      <protection locked="0"/>
    </xf>
    <xf numFmtId="0" fontId="10" fillId="0" borderId="7"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0" fontId="11" fillId="6" borderId="11" xfId="0" applyFont="1" applyFill="1" applyBorder="1" applyAlignment="1">
      <alignment horizontal="center" vertical="center" wrapText="1" readingOrder="1"/>
    </xf>
    <xf numFmtId="0" fontId="11" fillId="6" borderId="12" xfId="0" applyFont="1" applyFill="1" applyBorder="1" applyAlignment="1">
      <alignment horizontal="center" vertical="center" wrapText="1" readingOrder="1"/>
    </xf>
    <xf numFmtId="0" fontId="11" fillId="6" borderId="13" xfId="0" applyFont="1" applyFill="1" applyBorder="1" applyAlignment="1">
      <alignment horizontal="center" vertical="center" wrapText="1" readingOrder="1"/>
    </xf>
    <xf numFmtId="0" fontId="3" fillId="4" borderId="14" xfId="0" applyFont="1" applyFill="1" applyBorder="1" applyAlignment="1">
      <alignment vertical="top" wrapText="1"/>
    </xf>
    <xf numFmtId="0" fontId="12" fillId="6" borderId="7" xfId="0" applyFont="1" applyFill="1" applyBorder="1" applyAlignment="1">
      <alignment horizontal="center" vertical="center" wrapText="1" readingOrder="1"/>
    </xf>
    <xf numFmtId="0" fontId="3" fillId="4" borderId="7" xfId="0" applyFont="1" applyFill="1" applyBorder="1" applyAlignment="1">
      <alignment vertical="top" wrapText="1"/>
    </xf>
    <xf numFmtId="0" fontId="0" fillId="0" borderId="5" xfId="0" applyBorder="1"/>
    <xf numFmtId="10" fontId="3" fillId="5" borderId="14" xfId="2" applyNumberFormat="1" applyFont="1" applyFill="1" applyBorder="1" applyAlignment="1" applyProtection="1">
      <alignment horizontal="center" vertical="center" wrapText="1" readingOrder="1"/>
    </xf>
    <xf numFmtId="10" fontId="3" fillId="5" borderId="7" xfId="2" applyNumberFormat="1" applyFont="1" applyFill="1" applyBorder="1" applyAlignment="1" applyProtection="1">
      <alignment horizontal="center" vertical="center" wrapText="1" readingOrder="1"/>
    </xf>
    <xf numFmtId="39" fontId="3" fillId="0" borderId="10" xfId="1" applyNumberFormat="1" applyFont="1" applyFill="1" applyBorder="1" applyAlignment="1" applyProtection="1">
      <alignment horizontal="center" vertical="center" wrapText="1" readingOrder="1"/>
      <protection locked="0"/>
    </xf>
    <xf numFmtId="39" fontId="3" fillId="0" borderId="15" xfId="1" applyNumberFormat="1" applyFont="1" applyFill="1" applyBorder="1" applyAlignment="1" applyProtection="1">
      <alignment horizontal="center" vertical="center" wrapText="1" readingOrder="1"/>
      <protection locked="0"/>
    </xf>
    <xf numFmtId="39" fontId="3" fillId="0" borderId="6" xfId="1" applyNumberFormat="1" applyFont="1" applyFill="1" applyBorder="1" applyAlignment="1" applyProtection="1">
      <alignment horizontal="center" vertical="center" wrapText="1" readingOrder="1"/>
      <protection locked="0"/>
    </xf>
    <xf numFmtId="39" fontId="3" fillId="0" borderId="7" xfId="1" applyNumberFormat="1" applyFont="1" applyFill="1" applyBorder="1" applyAlignment="1" applyProtection="1">
      <alignment horizontal="center" vertical="center" wrapText="1" readingOrder="1"/>
      <protection locked="0"/>
    </xf>
    <xf numFmtId="39" fontId="3" fillId="0" borderId="16" xfId="1" applyNumberFormat="1" applyFont="1" applyFill="1" applyBorder="1" applyAlignment="1" applyProtection="1">
      <alignment horizontal="center" vertical="center" wrapText="1" readingOrder="1"/>
      <protection locked="0"/>
    </xf>
    <xf numFmtId="0" fontId="13" fillId="4" borderId="17" xfId="0" applyFont="1" applyFill="1" applyBorder="1" applyAlignment="1">
      <alignment horizontal="center" vertical="center" wrapText="1" readingOrder="1"/>
    </xf>
    <xf numFmtId="0" fontId="13" fillId="4" borderId="6" xfId="0" applyFont="1" applyFill="1" applyBorder="1" applyAlignment="1">
      <alignment horizontal="center" vertical="center" wrapText="1" readingOrder="1"/>
    </xf>
    <xf numFmtId="0" fontId="13" fillId="4" borderId="10" xfId="0" applyFont="1" applyFill="1" applyBorder="1" applyAlignment="1">
      <alignment horizontal="center" vertical="center" wrapText="1" readingOrder="1"/>
    </xf>
    <xf numFmtId="0" fontId="13" fillId="4" borderId="15" xfId="0" applyFont="1" applyFill="1" applyBorder="1" applyAlignment="1">
      <alignment horizontal="center" vertical="center" wrapText="1" readingOrder="1"/>
    </xf>
    <xf numFmtId="0" fontId="13" fillId="4" borderId="18" xfId="0" applyFont="1" applyFill="1" applyBorder="1" applyAlignment="1">
      <alignment horizontal="center" vertical="center" wrapText="1" readingOrder="1"/>
    </xf>
    <xf numFmtId="0" fontId="9" fillId="0" borderId="5" xfId="0" applyFont="1" applyBorder="1" applyAlignment="1">
      <alignment vertical="center" wrapText="1"/>
    </xf>
    <xf numFmtId="0" fontId="9" fillId="0" borderId="5" xfId="0" applyFont="1" applyBorder="1" applyAlignment="1">
      <alignment vertical="center"/>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xf>
    <xf numFmtId="0" fontId="15" fillId="4" borderId="20" xfId="0" applyFont="1" applyFill="1" applyBorder="1" applyAlignment="1">
      <alignment horizontal="center" vertical="center" wrapText="1"/>
    </xf>
    <xf numFmtId="0" fontId="5" fillId="0" borderId="19" xfId="0" applyFont="1" applyBorder="1" applyAlignment="1" applyProtection="1">
      <alignment horizontal="left" vertical="center" wrapText="1"/>
      <protection locked="0"/>
    </xf>
    <xf numFmtId="0" fontId="9" fillId="0" borderId="19" xfId="0" applyFont="1" applyBorder="1" applyAlignment="1">
      <alignment vertical="center"/>
    </xf>
    <xf numFmtId="49" fontId="16" fillId="0" borderId="19" xfId="0" quotePrefix="1" applyNumberFormat="1" applyFont="1" applyBorder="1" applyAlignment="1" applyProtection="1">
      <alignment horizontal="left" vertical="center" wrapText="1"/>
      <protection locked="0"/>
    </xf>
    <xf numFmtId="0" fontId="2" fillId="0" borderId="19" xfId="0" applyFont="1" applyBorder="1"/>
    <xf numFmtId="0" fontId="6" fillId="2" borderId="19" xfId="0" applyFont="1" applyFill="1" applyBorder="1" applyAlignment="1">
      <alignment horizontal="left" vertical="center"/>
    </xf>
    <xf numFmtId="0" fontId="7" fillId="3" borderId="19" xfId="0" applyFont="1" applyFill="1" applyBorder="1" applyAlignment="1">
      <alignment horizontal="left" vertical="center"/>
    </xf>
    <xf numFmtId="0" fontId="0" fillId="7" borderId="4" xfId="0" applyFill="1" applyBorder="1" applyAlignment="1">
      <alignment horizontal="center"/>
    </xf>
    <xf numFmtId="0" fontId="0" fillId="7" borderId="0" xfId="0" applyFill="1" applyAlignment="1">
      <alignment horizontal="center"/>
    </xf>
    <xf numFmtId="0" fontId="0" fillId="7" borderId="5" xfId="0" applyFill="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17" fillId="0" borderId="24" xfId="0" applyFont="1" applyBorder="1" applyAlignment="1">
      <alignment horizontal="center" vertical="center" wrapText="1"/>
    </xf>
    <xf numFmtId="167" fontId="17" fillId="0" borderId="25"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8" fillId="8" borderId="28" xfId="0" applyFont="1" applyFill="1" applyBorder="1" applyAlignment="1">
      <alignment vertical="top" wrapText="1"/>
    </xf>
    <xf numFmtId="0" fontId="19" fillId="9" borderId="29" xfId="0" applyFont="1" applyFill="1" applyBorder="1" applyAlignment="1">
      <alignment horizontal="center" vertical="center" wrapText="1"/>
    </xf>
    <xf numFmtId="0" fontId="19" fillId="9" borderId="30" xfId="0" applyFont="1" applyFill="1" applyBorder="1" applyAlignment="1">
      <alignment horizontal="center" vertical="center" wrapText="1"/>
    </xf>
    <xf numFmtId="0" fontId="19" fillId="9" borderId="31" xfId="0" applyFont="1" applyFill="1" applyBorder="1" applyAlignment="1">
      <alignment horizontal="center" vertical="center" wrapText="1"/>
    </xf>
    <xf numFmtId="0" fontId="19" fillId="9" borderId="0" xfId="0" applyFont="1" applyFill="1" applyAlignment="1">
      <alignment horizontal="center" vertical="center" wrapText="1"/>
    </xf>
    <xf numFmtId="0" fontId="19" fillId="9" borderId="32" xfId="0" applyFont="1" applyFill="1" applyBorder="1" applyAlignment="1">
      <alignment horizontal="center" vertical="center" wrapText="1"/>
    </xf>
    <xf numFmtId="0" fontId="18" fillId="8" borderId="32" xfId="0" applyFont="1" applyFill="1" applyBorder="1" applyAlignment="1">
      <alignment vertical="top"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18" fillId="8" borderId="36" xfId="0" applyFont="1" applyFill="1" applyBorder="1" applyAlignment="1">
      <alignment vertical="top" wrapText="1"/>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4"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A629E165-F879-407B-BD37-7DB1AAB4EE4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95887</xdr:colOff>
      <xdr:row>0</xdr:row>
      <xdr:rowOff>0</xdr:rowOff>
    </xdr:from>
    <xdr:ext cx="1294764" cy="693200"/>
    <xdr:pic>
      <xdr:nvPicPr>
        <xdr:cNvPr id="2" name="Imagen 2">
          <a:extLst>
            <a:ext uri="{FF2B5EF4-FFF2-40B4-BE49-F238E27FC236}">
              <a16:creationId xmlns:a16="http://schemas.microsoft.com/office/drawing/2014/main" id="{669EF818-82A6-4C02-9020-70F40851917B}"/>
            </a:ext>
          </a:extLst>
        </xdr:cNvPr>
        <xdr:cNvPicPr>
          <a:picLocks noChangeAspect="1"/>
        </xdr:cNvPicPr>
      </xdr:nvPicPr>
      <xdr:blipFill>
        <a:blip xmlns:r="http://schemas.openxmlformats.org/officeDocument/2006/relationships" r:embed="rId1"/>
        <a:stretch>
          <a:fillRect/>
        </a:stretch>
      </xdr:blipFill>
      <xdr:spPr>
        <a:xfrm>
          <a:off x="95887" y="0"/>
          <a:ext cx="1294764" cy="6932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C7D8DB-39DE-411E-9D45-83856051A74A}" name="Tabla13" displayName="Tabla13" ref="A28:J30" totalsRowShown="0" headerRowDxfId="14" dataDxfId="13" headerRowBorderDxfId="11" tableBorderDxfId="12" totalsRowBorderDxfId="10">
  <autoFilter ref="A28:J30" xr:uid="{00000000-0009-0000-0100-000001000000}"/>
  <tableColumns count="10">
    <tableColumn id="1" xr3:uid="{61F2C00C-0FB7-4C57-8D72-0C50012A6210}" name="Producto" dataDxfId="9"/>
    <tableColumn id="2" xr3:uid="{8361C3F0-ADD4-4876-A6B3-33742BC9F044}" name="Indicador" dataDxfId="8"/>
    <tableColumn id="3" xr3:uid="{7F1FEFE1-DBD5-433E-910E-E5662B7A633F}" name="Física_x000a_(A)" dataDxfId="7"/>
    <tableColumn id="4" xr3:uid="{09F3816B-F3B6-4525-A57C-1028EDFC218F}" name="Financiera_x000a_(B)" dataDxfId="6"/>
    <tableColumn id="9" xr3:uid="{B3BA10DD-43E9-43CB-BA18-80B5531F234D}" name="Física_x000a_(C)" dataDxfId="5"/>
    <tableColumn id="10" xr3:uid="{2452F2A4-DBBA-4EDC-8FE9-049CB9A7975E}" name="Financiera_x000a_(D)" dataDxfId="4">
      <calculatedColumnFormula>Tabla13[[#This Row],[Financiera
(B)]]</calculatedColumnFormula>
    </tableColumn>
    <tableColumn id="5" xr3:uid="{483FF5D2-03A4-44DD-A57E-35D009F226F1}" name="Física _x000a_(E)" dataDxfId="3"/>
    <tableColumn id="6" xr3:uid="{7E78FAB2-CA51-4FC9-834C-8A8AF324F40B}" name="Financiera _x000a_ (F)" dataDxfId="2">
      <calculatedColumnFormula>39016791.12+39561469+37806190.14+5885444.23</calculatedColumnFormula>
    </tableColumn>
    <tableColumn id="7" xr3:uid="{3115FBAC-0EFC-4066-ACA1-2B001F7F3793}" name="Física _x000a_(%)_x000a_ G=E/C" dataDxfId="1">
      <calculatedColumnFormula>+Tabla13[[#This Row],[Física 
(E)]]/Tabla13[[#This Row],[Física
(C)]]</calculatedColumnFormula>
    </tableColumn>
    <tableColumn id="8" xr3:uid="{D2663543-83CB-48EF-94A2-6EA8E8FBBC77}"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7E2D-BB2E-4C43-95CD-FB532BFF941B}">
  <dimension ref="A1:K45"/>
  <sheetViews>
    <sheetView showGridLines="0" tabSelected="1" workbookViewId="0">
      <selection activeCell="B1" sqref="B1:J1"/>
    </sheetView>
  </sheetViews>
  <sheetFormatPr defaultColWidth="11.42578125" defaultRowHeight="15" x14ac:dyDescent="0.25"/>
  <cols>
    <col min="1" max="1" width="23" style="1" customWidth="1"/>
    <col min="2" max="10" width="12.7109375" style="1" customWidth="1"/>
    <col min="11" max="11" width="11.42578125" style="1"/>
    <col min="12" max="12" width="12.7109375" bestFit="1" customWidth="1"/>
  </cols>
  <sheetData>
    <row r="1" spans="1:11" ht="21.75" thickBot="1" x14ac:dyDescent="0.3">
      <c r="A1" s="87"/>
      <c r="B1" s="86" t="s">
        <v>71</v>
      </c>
      <c r="C1" s="85"/>
      <c r="D1" s="85"/>
      <c r="E1" s="85"/>
      <c r="F1" s="85"/>
      <c r="G1" s="85"/>
      <c r="H1" s="85"/>
      <c r="I1" s="85"/>
      <c r="J1" s="84"/>
      <c r="K1" s="8"/>
    </row>
    <row r="2" spans="1:11" ht="13.5" customHeight="1" thickBot="1" x14ac:dyDescent="0.3">
      <c r="A2" s="83"/>
      <c r="B2" s="82" t="s">
        <v>70</v>
      </c>
      <c r="C2" s="81"/>
      <c r="D2" s="82" t="s">
        <v>69</v>
      </c>
      <c r="E2" s="81"/>
      <c r="F2" s="81"/>
      <c r="G2" s="81"/>
      <c r="H2" s="80"/>
      <c r="I2" s="79" t="s">
        <v>68</v>
      </c>
      <c r="J2" s="78" t="s">
        <v>67</v>
      </c>
      <c r="K2" s="8"/>
    </row>
    <row r="3" spans="1:11" ht="21.75" thickBot="1" x14ac:dyDescent="0.3">
      <c r="A3" s="77"/>
      <c r="B3" s="76" t="s">
        <v>66</v>
      </c>
      <c r="C3" s="75"/>
      <c r="D3" s="76" t="s">
        <v>65</v>
      </c>
      <c r="E3" s="75"/>
      <c r="F3" s="75"/>
      <c r="G3" s="75"/>
      <c r="H3" s="74"/>
      <c r="I3" s="73" t="s">
        <v>64</v>
      </c>
      <c r="J3" s="72">
        <v>0</v>
      </c>
      <c r="K3" s="8"/>
    </row>
    <row r="4" spans="1:11" x14ac:dyDescent="0.25">
      <c r="A4" s="71"/>
      <c r="B4" s="69"/>
      <c r="C4" s="69"/>
      <c r="D4" s="70"/>
      <c r="E4" s="70"/>
      <c r="F4" s="70"/>
      <c r="G4" s="70"/>
      <c r="H4" s="70"/>
      <c r="I4" s="69"/>
      <c r="J4" s="68"/>
      <c r="K4" s="8"/>
    </row>
    <row r="5" spans="1:11" ht="3" customHeight="1" x14ac:dyDescent="0.25">
      <c r="A5" s="67"/>
      <c r="B5" s="66"/>
      <c r="C5" s="66"/>
      <c r="D5" s="66"/>
      <c r="E5" s="66"/>
      <c r="F5" s="66"/>
      <c r="G5" s="66"/>
      <c r="H5" s="66"/>
      <c r="I5" s="66"/>
      <c r="J5" s="65"/>
      <c r="K5" s="8"/>
    </row>
    <row r="6" spans="1:11" ht="15.75" x14ac:dyDescent="0.25">
      <c r="A6" s="64" t="s">
        <v>63</v>
      </c>
      <c r="B6" s="64"/>
      <c r="C6" s="64"/>
      <c r="D6" s="64"/>
      <c r="E6" s="64"/>
      <c r="F6" s="64"/>
      <c r="G6" s="64"/>
      <c r="H6" s="64"/>
      <c r="I6" s="64"/>
      <c r="J6" s="64"/>
      <c r="K6" s="8"/>
    </row>
    <row r="7" spans="1:11" ht="15.75" x14ac:dyDescent="0.25">
      <c r="A7" s="63" t="s">
        <v>62</v>
      </c>
      <c r="B7" s="63"/>
      <c r="C7" s="63"/>
      <c r="D7" s="63"/>
      <c r="E7" s="63"/>
      <c r="F7" s="63"/>
      <c r="G7" s="63"/>
      <c r="H7" s="63"/>
      <c r="I7" s="63"/>
      <c r="J7" s="63"/>
      <c r="K7" s="8"/>
    </row>
    <row r="8" spans="1:11" x14ac:dyDescent="0.25">
      <c r="A8" s="60" t="s">
        <v>61</v>
      </c>
      <c r="B8" s="61" t="s">
        <v>60</v>
      </c>
      <c r="C8" s="61"/>
      <c r="D8" s="61"/>
      <c r="E8" s="61"/>
      <c r="F8" s="61"/>
      <c r="G8" s="61"/>
      <c r="H8" s="61"/>
      <c r="I8" s="61"/>
      <c r="J8" s="61"/>
      <c r="K8" s="8"/>
    </row>
    <row r="9" spans="1:11" ht="15" customHeight="1" x14ac:dyDescent="0.25">
      <c r="A9" s="62" t="s">
        <v>59</v>
      </c>
      <c r="B9" s="61" t="s">
        <v>58</v>
      </c>
      <c r="C9" s="61"/>
      <c r="D9" s="61"/>
      <c r="E9" s="61"/>
      <c r="F9" s="61"/>
      <c r="G9" s="61"/>
      <c r="H9" s="61"/>
      <c r="I9" s="61"/>
      <c r="J9" s="61"/>
      <c r="K9" s="8"/>
    </row>
    <row r="10" spans="1:11" x14ac:dyDescent="0.25">
      <c r="A10" s="62" t="s">
        <v>57</v>
      </c>
      <c r="B10" s="61" t="s">
        <v>56</v>
      </c>
      <c r="C10" s="61"/>
      <c r="D10" s="61"/>
      <c r="E10" s="61"/>
      <c r="F10" s="61"/>
      <c r="G10" s="61"/>
      <c r="H10" s="61"/>
      <c r="I10" s="61"/>
      <c r="J10" s="61"/>
      <c r="K10" s="8"/>
    </row>
    <row r="11" spans="1:11" ht="48" customHeight="1" x14ac:dyDescent="0.25">
      <c r="A11" s="60" t="s">
        <v>55</v>
      </c>
      <c r="B11" s="59" t="s">
        <v>54</v>
      </c>
      <c r="C11" s="59"/>
      <c r="D11" s="59"/>
      <c r="E11" s="59"/>
      <c r="F11" s="59"/>
      <c r="G11" s="59"/>
      <c r="H11" s="59"/>
      <c r="I11" s="59"/>
      <c r="J11" s="59"/>
    </row>
    <row r="12" spans="1:11" ht="53.25" customHeight="1" x14ac:dyDescent="0.25">
      <c r="A12" s="60" t="s">
        <v>53</v>
      </c>
      <c r="B12" s="59" t="s">
        <v>52</v>
      </c>
      <c r="C12" s="59"/>
      <c r="D12" s="59"/>
      <c r="E12" s="59"/>
      <c r="F12" s="59"/>
      <c r="G12" s="59"/>
      <c r="H12" s="59"/>
      <c r="I12" s="59"/>
      <c r="J12" s="59"/>
    </row>
    <row r="13" spans="1:11" ht="15.75" x14ac:dyDescent="0.25">
      <c r="A13" s="14" t="s">
        <v>51</v>
      </c>
      <c r="B13" s="13"/>
      <c r="C13" s="13"/>
      <c r="D13" s="13"/>
      <c r="E13" s="13"/>
      <c r="F13" s="13"/>
      <c r="G13" s="13"/>
      <c r="H13" s="13"/>
      <c r="I13" s="13"/>
      <c r="J13" s="12"/>
    </row>
    <row r="14" spans="1:11" ht="14.25" customHeight="1" x14ac:dyDescent="0.25">
      <c r="A14" s="55" t="s">
        <v>50</v>
      </c>
      <c r="B14" s="58">
        <v>2</v>
      </c>
      <c r="C14" s="56" t="str">
        <f>IFERROR(VLOOKUP(B14,'[1]Validacion datos'!A2:B5,2,FALSE),"")</f>
        <v>DESARROLLO SOCIAL</v>
      </c>
      <c r="D14" s="56"/>
      <c r="E14" s="56"/>
      <c r="F14" s="56"/>
      <c r="G14" s="56"/>
      <c r="H14" s="56"/>
      <c r="I14" s="56"/>
      <c r="J14" s="56"/>
    </row>
    <row r="15" spans="1:11" ht="12" customHeight="1" x14ac:dyDescent="0.25">
      <c r="A15" s="55" t="s">
        <v>49</v>
      </c>
      <c r="B15" s="57">
        <v>2.2999999999999998</v>
      </c>
      <c r="C15" s="56" t="str">
        <f>IFERROR(VLOOKUP(B15,'[1]Validacion datos'!A8:B26,2,FALSE),"")</f>
        <v>Igualdad de derechos y oportunidades</v>
      </c>
      <c r="D15" s="56"/>
      <c r="E15" s="56"/>
      <c r="F15" s="56"/>
      <c r="G15" s="56"/>
      <c r="H15" s="56"/>
      <c r="I15" s="56"/>
      <c r="J15" s="56"/>
    </row>
    <row r="16" spans="1:11" ht="27" customHeight="1" x14ac:dyDescent="0.25">
      <c r="A16" s="55" t="s">
        <v>48</v>
      </c>
      <c r="B16" s="57" t="s">
        <v>47</v>
      </c>
      <c r="C16" s="56" t="str">
        <f>IFERROR(VLOOKUP(B16,'[1]Validacion datos'!D8:E64,2,FALSE),"")</f>
        <v>Disminuir la pobreza mediante un efectivo y eficiente sistema de protección social, que tome en cuenta las necesidades y vulnerabilidades a lo largo del ciclo de vida</v>
      </c>
      <c r="D16" s="56"/>
      <c r="E16" s="56"/>
      <c r="F16" s="56"/>
      <c r="G16" s="56"/>
      <c r="H16" s="56"/>
      <c r="I16" s="56"/>
      <c r="J16" s="56"/>
    </row>
    <row r="17" spans="1:11" ht="15.75" x14ac:dyDescent="0.25">
      <c r="A17" s="14" t="s">
        <v>46</v>
      </c>
      <c r="B17" s="13"/>
      <c r="C17" s="13"/>
      <c r="D17" s="13"/>
      <c r="E17" s="13"/>
      <c r="F17" s="13"/>
      <c r="G17" s="13"/>
      <c r="H17" s="13"/>
      <c r="I17" s="13"/>
      <c r="J17" s="12"/>
    </row>
    <row r="18" spans="1:11" x14ac:dyDescent="0.25">
      <c r="A18" s="55" t="s">
        <v>45</v>
      </c>
      <c r="B18" s="16" t="s">
        <v>44</v>
      </c>
      <c r="C18" s="16"/>
      <c r="D18" s="16"/>
      <c r="E18" s="16"/>
      <c r="F18" s="16"/>
      <c r="G18" s="16"/>
      <c r="H18" s="16"/>
      <c r="I18" s="16"/>
      <c r="J18" s="15"/>
    </row>
    <row r="19" spans="1:11" ht="32.25" customHeight="1" x14ac:dyDescent="0.25">
      <c r="A19" s="54" t="s">
        <v>43</v>
      </c>
      <c r="B19" s="16" t="s">
        <v>42</v>
      </c>
      <c r="C19" s="16"/>
      <c r="D19" s="16"/>
      <c r="E19" s="16"/>
      <c r="F19" s="16"/>
      <c r="G19" s="16"/>
      <c r="H19" s="16"/>
      <c r="I19" s="16"/>
      <c r="J19" s="15"/>
    </row>
    <row r="20" spans="1:11" x14ac:dyDescent="0.25">
      <c r="A20" s="54" t="s">
        <v>41</v>
      </c>
      <c r="B20" s="16" t="s">
        <v>40</v>
      </c>
      <c r="C20" s="16"/>
      <c r="D20" s="16"/>
      <c r="E20" s="16"/>
      <c r="F20" s="16"/>
      <c r="G20" s="16"/>
      <c r="H20" s="16"/>
      <c r="I20" s="16"/>
      <c r="J20" s="15"/>
    </row>
    <row r="21" spans="1:11" ht="32.25" customHeight="1" x14ac:dyDescent="0.25">
      <c r="A21" s="54" t="s">
        <v>39</v>
      </c>
      <c r="B21" s="16" t="s">
        <v>38</v>
      </c>
      <c r="C21" s="16"/>
      <c r="D21" s="16"/>
      <c r="E21" s="16"/>
      <c r="F21" s="16"/>
      <c r="G21" s="16"/>
      <c r="H21" s="16"/>
      <c r="I21" s="16"/>
      <c r="J21" s="15"/>
      <c r="K21" s="8"/>
    </row>
    <row r="22" spans="1:11" ht="15.75" x14ac:dyDescent="0.25">
      <c r="A22" s="14" t="s">
        <v>37</v>
      </c>
      <c r="B22" s="13"/>
      <c r="C22" s="13"/>
      <c r="D22" s="13"/>
      <c r="E22" s="13"/>
      <c r="F22" s="13"/>
      <c r="G22" s="13"/>
      <c r="H22" s="13"/>
      <c r="I22" s="13"/>
      <c r="J22" s="12"/>
    </row>
    <row r="23" spans="1:11" ht="15.75" x14ac:dyDescent="0.25">
      <c r="A23" s="23" t="s">
        <v>36</v>
      </c>
      <c r="B23" s="22"/>
      <c r="C23" s="22"/>
      <c r="D23" s="22"/>
      <c r="E23" s="22"/>
      <c r="F23" s="22"/>
      <c r="G23" s="22"/>
      <c r="H23" s="22"/>
      <c r="I23" s="22"/>
      <c r="J23" s="21"/>
      <c r="K23" s="8"/>
    </row>
    <row r="24" spans="1:11" ht="15" customHeight="1" x14ac:dyDescent="0.25">
      <c r="A24" s="53" t="s">
        <v>35</v>
      </c>
      <c r="B24" s="51"/>
      <c r="C24" s="50" t="s">
        <v>34</v>
      </c>
      <c r="D24" s="52"/>
      <c r="E24" s="52"/>
      <c r="F24" s="52" t="s">
        <v>33</v>
      </c>
      <c r="G24" s="52"/>
      <c r="H24" s="51"/>
      <c r="I24" s="50" t="s">
        <v>32</v>
      </c>
      <c r="J24" s="49"/>
    </row>
    <row r="25" spans="1:11" x14ac:dyDescent="0.25">
      <c r="A25" s="48">
        <v>315213767</v>
      </c>
      <c r="B25" s="47"/>
      <c r="C25" s="46">
        <v>332394482</v>
      </c>
      <c r="D25" s="45"/>
      <c r="E25" s="44"/>
      <c r="F25" s="46">
        <v>325106149.44999999</v>
      </c>
      <c r="G25" s="45"/>
      <c r="H25" s="44"/>
      <c r="I25" s="43">
        <f>F25/C25</f>
        <v>0.97807324445897381</v>
      </c>
      <c r="J25" s="42"/>
    </row>
    <row r="26" spans="1:11" ht="15.75" x14ac:dyDescent="0.25">
      <c r="A26" s="23" t="s">
        <v>31</v>
      </c>
      <c r="B26" s="22"/>
      <c r="C26" s="22"/>
      <c r="D26" s="22"/>
      <c r="E26" s="22"/>
      <c r="F26" s="22"/>
      <c r="G26" s="22"/>
      <c r="H26" s="22"/>
      <c r="I26" s="22"/>
      <c r="J26" s="21"/>
      <c r="K26" s="8"/>
    </row>
    <row r="27" spans="1:11" x14ac:dyDescent="0.25">
      <c r="A27" s="41"/>
      <c r="B27"/>
      <c r="C27" s="39" t="s">
        <v>30</v>
      </c>
      <c r="D27" s="40"/>
      <c r="E27" s="39" t="s">
        <v>29</v>
      </c>
      <c r="F27" s="40"/>
      <c r="G27" s="39" t="s">
        <v>28</v>
      </c>
      <c r="H27" s="39"/>
      <c r="I27" s="39" t="s">
        <v>27</v>
      </c>
      <c r="J27" s="38"/>
    </row>
    <row r="28" spans="1:11" ht="38.25" x14ac:dyDescent="0.25">
      <c r="A28" s="37" t="s">
        <v>26</v>
      </c>
      <c r="B28" s="36" t="s">
        <v>25</v>
      </c>
      <c r="C28" s="36" t="s">
        <v>24</v>
      </c>
      <c r="D28" s="36" t="s">
        <v>23</v>
      </c>
      <c r="E28" s="36" t="s">
        <v>22</v>
      </c>
      <c r="F28" s="36" t="s">
        <v>21</v>
      </c>
      <c r="G28" s="36" t="s">
        <v>20</v>
      </c>
      <c r="H28" s="36" t="s">
        <v>19</v>
      </c>
      <c r="I28" s="36" t="s">
        <v>18</v>
      </c>
      <c r="J28" s="35" t="s">
        <v>17</v>
      </c>
    </row>
    <row r="29" spans="1:11" ht="60" x14ac:dyDescent="0.25">
      <c r="A29" s="34" t="s">
        <v>11</v>
      </c>
      <c r="B29" s="33" t="s">
        <v>16</v>
      </c>
      <c r="C29" s="32">
        <v>0.65</v>
      </c>
      <c r="D29" s="31">
        <v>166120412</v>
      </c>
      <c r="E29" s="32">
        <v>0.65</v>
      </c>
      <c r="F29" s="31">
        <f>Tabla13[[#This Row],[Financiera
(B)]]</f>
        <v>166120412</v>
      </c>
      <c r="G29" s="32">
        <v>0.84</v>
      </c>
      <c r="H29" s="31">
        <f>39016791.12+39561469+37806190.14+5885444.23</f>
        <v>122269894.49000001</v>
      </c>
      <c r="I29" s="25">
        <f>+Tabla13[[#This Row],[Física 
(E)]]/Tabla13[[#This Row],[Física
(C)]]</f>
        <v>1.2923076923076922</v>
      </c>
      <c r="J29" s="24">
        <f>IF(H29&gt;0,H29/D29,0)</f>
        <v>0.73603173154904056</v>
      </c>
    </row>
    <row r="30" spans="1:11" ht="72" x14ac:dyDescent="0.25">
      <c r="A30" s="30" t="s">
        <v>15</v>
      </c>
      <c r="B30" s="29" t="s">
        <v>14</v>
      </c>
      <c r="C30" s="28">
        <v>5</v>
      </c>
      <c r="D30" s="26">
        <v>73732781</v>
      </c>
      <c r="E30" s="28">
        <v>5</v>
      </c>
      <c r="F30" s="26">
        <f>Tabla13[[#This Row],[Financiera
(B)]]</f>
        <v>73732781</v>
      </c>
      <c r="G30" s="27">
        <v>6</v>
      </c>
      <c r="H30" s="26">
        <v>69361051.609999999</v>
      </c>
      <c r="I30" s="25">
        <f>+Tabla13[[#This Row],[Física 
(E)]]/Tabla13[[#This Row],[Física
(C)]]</f>
        <v>1.2</v>
      </c>
      <c r="J30" s="24">
        <f>IF(H30&gt;0,H30/D30,0)</f>
        <v>0.94070847009012182</v>
      </c>
    </row>
    <row r="31" spans="1:11" ht="15.75" x14ac:dyDescent="0.25">
      <c r="A31" s="14" t="s">
        <v>13</v>
      </c>
      <c r="B31" s="13"/>
      <c r="C31" s="13"/>
      <c r="D31" s="13"/>
      <c r="E31" s="13"/>
      <c r="F31" s="13"/>
      <c r="G31" s="13"/>
      <c r="H31" s="13"/>
      <c r="I31" s="13"/>
      <c r="J31" s="12"/>
    </row>
    <row r="32" spans="1:11" ht="15.75" x14ac:dyDescent="0.25">
      <c r="A32" s="23" t="s">
        <v>12</v>
      </c>
      <c r="B32" s="22"/>
      <c r="C32" s="22"/>
      <c r="D32" s="22"/>
      <c r="E32" s="22"/>
      <c r="F32" s="22"/>
      <c r="G32" s="22"/>
      <c r="H32" s="22"/>
      <c r="I32" s="22"/>
      <c r="J32" s="21"/>
      <c r="K32" s="8"/>
    </row>
    <row r="33" spans="1:11" x14ac:dyDescent="0.25">
      <c r="A33" s="20" t="s">
        <v>8</v>
      </c>
      <c r="B33" s="19" t="s">
        <v>11</v>
      </c>
      <c r="C33" s="19"/>
      <c r="D33" s="19"/>
      <c r="E33" s="19"/>
      <c r="F33" s="19"/>
      <c r="G33" s="19"/>
      <c r="H33" s="19"/>
      <c r="I33" s="19"/>
      <c r="J33" s="18"/>
    </row>
    <row r="34" spans="1:11" ht="51" customHeight="1" x14ac:dyDescent="0.25">
      <c r="A34" s="17" t="s">
        <v>6</v>
      </c>
      <c r="B34" s="16" t="s">
        <v>10</v>
      </c>
      <c r="C34" s="16"/>
      <c r="D34" s="16"/>
      <c r="E34" s="16"/>
      <c r="F34" s="16"/>
      <c r="G34" s="16"/>
      <c r="H34" s="16"/>
      <c r="I34" s="16"/>
      <c r="J34" s="15"/>
    </row>
    <row r="35" spans="1:11" ht="64.5" customHeight="1" x14ac:dyDescent="0.25">
      <c r="A35" s="17" t="s">
        <v>4</v>
      </c>
      <c r="B35" s="16" t="s">
        <v>9</v>
      </c>
      <c r="C35" s="16"/>
      <c r="D35" s="16"/>
      <c r="E35" s="16"/>
      <c r="F35" s="16"/>
      <c r="G35" s="16"/>
      <c r="H35" s="16"/>
      <c r="I35" s="16"/>
      <c r="J35" s="15"/>
    </row>
    <row r="36" spans="1:11" ht="28.5" customHeight="1" x14ac:dyDescent="0.25">
      <c r="A36" s="20" t="s">
        <v>8</v>
      </c>
      <c r="B36" s="19" t="s">
        <v>7</v>
      </c>
      <c r="C36" s="19"/>
      <c r="D36" s="19"/>
      <c r="E36" s="19"/>
      <c r="F36" s="19"/>
      <c r="G36" s="19"/>
      <c r="H36" s="19"/>
      <c r="I36" s="19"/>
      <c r="J36" s="18"/>
    </row>
    <row r="37" spans="1:11" ht="30" customHeight="1" x14ac:dyDescent="0.25">
      <c r="A37" s="17" t="s">
        <v>6</v>
      </c>
      <c r="B37" s="16" t="s">
        <v>5</v>
      </c>
      <c r="C37" s="16"/>
      <c r="D37" s="16"/>
      <c r="E37" s="16"/>
      <c r="F37" s="16"/>
      <c r="G37" s="16"/>
      <c r="H37" s="16"/>
      <c r="I37" s="16"/>
      <c r="J37" s="15"/>
    </row>
    <row r="38" spans="1:11" ht="60.75" customHeight="1" x14ac:dyDescent="0.25">
      <c r="A38" s="17" t="s">
        <v>4</v>
      </c>
      <c r="B38" s="16" t="s">
        <v>3</v>
      </c>
      <c r="C38" s="16"/>
      <c r="D38" s="16"/>
      <c r="E38" s="16"/>
      <c r="F38" s="16"/>
      <c r="G38" s="16"/>
      <c r="H38" s="16"/>
      <c r="I38" s="16"/>
      <c r="J38" s="15"/>
    </row>
    <row r="39" spans="1:11" ht="15.75" x14ac:dyDescent="0.25">
      <c r="A39" s="14" t="s">
        <v>2</v>
      </c>
      <c r="B39" s="13"/>
      <c r="C39" s="13"/>
      <c r="D39" s="13"/>
      <c r="E39" s="13"/>
      <c r="F39" s="13"/>
      <c r="G39" s="13"/>
      <c r="H39" s="13"/>
      <c r="I39" s="13"/>
      <c r="J39" s="12"/>
    </row>
    <row r="40" spans="1:11" ht="15.75" x14ac:dyDescent="0.25">
      <c r="A40" s="11" t="s">
        <v>1</v>
      </c>
      <c r="B40" s="10"/>
      <c r="C40" s="10"/>
      <c r="D40" s="10"/>
      <c r="E40" s="10"/>
      <c r="F40" s="10"/>
      <c r="G40" s="10"/>
      <c r="H40" s="10"/>
      <c r="I40" s="10"/>
      <c r="J40" s="9"/>
      <c r="K40" s="8"/>
    </row>
    <row r="41" spans="1:11" ht="99.75" customHeight="1" x14ac:dyDescent="0.25">
      <c r="A41" s="7" t="s">
        <v>0</v>
      </c>
      <c r="B41" s="6"/>
      <c r="C41" s="6"/>
      <c r="D41" s="6"/>
      <c r="E41" s="6"/>
      <c r="F41" s="6"/>
      <c r="G41" s="6"/>
      <c r="H41" s="6"/>
      <c r="I41" s="6"/>
      <c r="J41" s="5"/>
    </row>
    <row r="42" spans="1:11" x14ac:dyDescent="0.25">
      <c r="A42" s="4"/>
      <c r="B42" s="4"/>
      <c r="C42" s="4"/>
      <c r="D42" s="4"/>
      <c r="E42" s="4"/>
      <c r="F42" s="4"/>
      <c r="G42" s="4"/>
      <c r="H42" s="4"/>
      <c r="I42" s="4"/>
      <c r="J42" s="4"/>
    </row>
    <row r="43" spans="1:11" x14ac:dyDescent="0.25">
      <c r="C43"/>
      <c r="D43"/>
      <c r="E43"/>
      <c r="F43"/>
      <c r="G43"/>
      <c r="H43"/>
    </row>
    <row r="44" spans="1:11" ht="18.75" customHeight="1" x14ac:dyDescent="0.25">
      <c r="C44" s="3"/>
      <c r="D44" s="2"/>
      <c r="E44" s="2"/>
      <c r="F44" s="2"/>
      <c r="G44" s="2"/>
      <c r="H44" s="2"/>
    </row>
    <row r="45" spans="1:11" ht="15.75" customHeight="1" x14ac:dyDescent="0.25">
      <c r="C45" s="2"/>
      <c r="D45" s="2"/>
      <c r="E45" s="2"/>
      <c r="F45" s="2"/>
      <c r="G45" s="2"/>
      <c r="H45" s="2"/>
    </row>
  </sheetData>
  <mergeCells count="50">
    <mergeCell ref="C44:H45"/>
    <mergeCell ref="B35:J35"/>
    <mergeCell ref="B36:J36"/>
    <mergeCell ref="B38:J38"/>
    <mergeCell ref="A39:J39"/>
    <mergeCell ref="A40:J40"/>
    <mergeCell ref="A41:J41"/>
    <mergeCell ref="B37:J37"/>
    <mergeCell ref="A26:J26"/>
    <mergeCell ref="C27:D27"/>
    <mergeCell ref="E27:F27"/>
    <mergeCell ref="G27:H27"/>
    <mergeCell ref="I27:J27"/>
    <mergeCell ref="A31:J31"/>
    <mergeCell ref="A32:J32"/>
    <mergeCell ref="B33:J33"/>
    <mergeCell ref="B34:J34"/>
    <mergeCell ref="B21:J21"/>
    <mergeCell ref="A22:J22"/>
    <mergeCell ref="A23:J23"/>
    <mergeCell ref="A24:B24"/>
    <mergeCell ref="C24:E24"/>
    <mergeCell ref="F24:H24"/>
    <mergeCell ref="I24:J24"/>
    <mergeCell ref="C14:J14"/>
    <mergeCell ref="C15:J15"/>
    <mergeCell ref="A25:B25"/>
    <mergeCell ref="C25:E25"/>
    <mergeCell ref="F25:H25"/>
    <mergeCell ref="I25:J25"/>
    <mergeCell ref="A17:J17"/>
    <mergeCell ref="B18:J18"/>
    <mergeCell ref="B19:J19"/>
    <mergeCell ref="B20:J20"/>
    <mergeCell ref="C16:J16"/>
    <mergeCell ref="A5:J5"/>
    <mergeCell ref="A6:J6"/>
    <mergeCell ref="A7:J7"/>
    <mergeCell ref="B8:J8"/>
    <mergeCell ref="B9:J9"/>
    <mergeCell ref="B10:J10"/>
    <mergeCell ref="B11:J11"/>
    <mergeCell ref="B12:J12"/>
    <mergeCell ref="A13:J13"/>
    <mergeCell ref="A4:J4"/>
    <mergeCell ref="B1:J1"/>
    <mergeCell ref="B2:C2"/>
    <mergeCell ref="D2:H2"/>
    <mergeCell ref="B3:C3"/>
    <mergeCell ref="D3:H3"/>
  </mergeCells>
  <dataValidations count="14">
    <dataValidation allowBlank="1" showInputMessage="1" showErrorMessage="1" prompt="Monto ejecutado en el trimestre" sqref="H28:H30" xr:uid="{7CD2920B-8F1A-4CBE-B469-CA146C644FA2}"/>
    <dataValidation allowBlank="1" showInputMessage="1" showErrorMessage="1" prompt="Meta alcanzada en el trimestre" sqref="G28:G30" xr:uid="{9E5E7350-5626-4AAA-96D5-1C9D699F91EF}"/>
    <dataValidation allowBlank="1" showInputMessage="1" showErrorMessage="1" prompt="Monto presupuestado para el producto" sqref="D28:D30 E29:F30 F28" xr:uid="{8039E00E-D99F-4E0F-86B0-AA3F48007FCE}"/>
    <dataValidation allowBlank="1" showInputMessage="1" showErrorMessage="1" prompt="Meta anual del indicador" sqref="C28:C30 E28" xr:uid="{03EBE0C0-9211-48EA-955C-10F581FED90E}"/>
    <dataValidation allowBlank="1" showInputMessage="1" showErrorMessage="1" prompt="Nombre del indicador" sqref="B28:B30" xr:uid="{FC921E4D-67AC-4707-BE10-90C0159D6EB7}"/>
    <dataValidation allowBlank="1" showInputMessage="1" showErrorMessage="1" prompt="Nombre de cada producto" sqref="A28:A30" xr:uid="{BF0A2C91-EBC9-4AD5-93A2-3797BF875C37}"/>
    <dataValidation allowBlank="1" showInputMessage="1" showErrorMessage="1" prompt="¿En qué consiste el programa?" sqref="B19:J19" xr:uid="{242417C1-767E-44A3-8B9D-AC494A2E52A3}"/>
    <dataValidation allowBlank="1" showInputMessage="1" showErrorMessage="1" prompt="Presupuesto del programa" sqref="A25:C25 F25" xr:uid="{150566CD-D6E3-4376-8562-C093B058CF94}"/>
    <dataValidation allowBlank="1" showInputMessage="1" showErrorMessage="1" prompt="Oportunidades de mejora identificadas" sqref="A41:J42" xr:uid="{EA345345-4362-44D3-AF9E-7F5BC57FEE95}"/>
    <dataValidation allowBlank="1" showInputMessage="1" showErrorMessage="1" prompt="¿En qué consiste el producto? su objetivo" sqref="C34:J34 B34:B35 B37:B38 C37:J37" xr:uid="{E5B3EFC9-81B3-4753-83D2-5226C2157215}"/>
    <dataValidation allowBlank="1" showInputMessage="1" showErrorMessage="1" prompt="Nombre del producto" sqref="B33:J33 B36:J36" xr:uid="{6C79A76F-DC65-495C-915C-EFEF5EFF8FDB}"/>
    <dataValidation allowBlank="1" showInputMessage="1" showErrorMessage="1" prompt="¿A quién va dirigido el programa?, ¿qué característica tiene esta población que requiere ser beneficiada?" sqref="B20:J20" xr:uid="{C1597679-69B4-4E15-AE3B-CC67A225D14E}"/>
    <dataValidation allowBlank="1" showInputMessage="1" prompt="Nombre del capítulo" sqref="B8:J10" xr:uid="{372D195C-0EA2-41D1-8169-55EB49E9332C}"/>
    <dataValidation allowBlank="1" sqref="A8" xr:uid="{C053536B-9D37-4C6C-9130-FD8073C8B66B}"/>
  </dataValidations>
  <pageMargins left="0.70866141732283472" right="0.70866141732283472" top="0.74803149606299213" bottom="0.74803149606299213" header="0.31496062992125984" footer="0.31496062992125984"/>
  <pageSetup scale="60"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Informe para el portal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Narolin Inoa</dc:creator>
  <cp:lastModifiedBy>Narolin Inoa</cp:lastModifiedBy>
  <dcterms:created xsi:type="dcterms:W3CDTF">2024-01-08T13:47:06Z</dcterms:created>
  <dcterms:modified xsi:type="dcterms:W3CDTF">2024-01-08T13:47:20Z</dcterms:modified>
</cp:coreProperties>
</file>