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Febrero\"/>
    </mc:Choice>
  </mc:AlternateContent>
  <xr:revisionPtr revIDLastSave="0" documentId="8_{925A7B98-EC1B-4E4E-B5A8-F1D4380A52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BRERO" sheetId="1" r:id="rId1"/>
    <sheet name="Sheet1" sheetId="12" r:id="rId2"/>
  </sheets>
  <definedNames>
    <definedName name="_xlnm.Print_Titles" localSheetId="0">FEBRERO!$1:$12</definedName>
    <definedName name="_xlnm.Print_Titles" localSheetId="1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5" i="12" l="1"/>
  <c r="P56" i="12"/>
  <c r="P57" i="12"/>
  <c r="P58" i="12"/>
  <c r="P59" i="12"/>
  <c r="P60" i="12"/>
  <c r="P61" i="12"/>
  <c r="P62" i="12"/>
  <c r="P54" i="12"/>
  <c r="P53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P35" i="12"/>
  <c r="P33" i="12"/>
  <c r="P32" i="12"/>
  <c r="P31" i="12"/>
  <c r="P30" i="12"/>
  <c r="P29" i="12"/>
  <c r="P28" i="12"/>
  <c r="P27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P25" i="12"/>
  <c r="P24" i="12"/>
  <c r="P23" i="12"/>
  <c r="P22" i="12"/>
  <c r="P21" i="12"/>
  <c r="P20" i="12"/>
  <c r="P19" i="12"/>
  <c r="P18" i="12"/>
  <c r="E17" i="12"/>
  <c r="P17" i="12" s="1"/>
  <c r="O16" i="12"/>
  <c r="N16" i="12"/>
  <c r="M16" i="12"/>
  <c r="L16" i="12"/>
  <c r="K16" i="12"/>
  <c r="J16" i="12"/>
  <c r="I16" i="12"/>
  <c r="H16" i="12"/>
  <c r="G16" i="12"/>
  <c r="F16" i="12"/>
  <c r="D16" i="12"/>
  <c r="C16" i="12"/>
  <c r="B16" i="12"/>
  <c r="E15" i="12"/>
  <c r="P15" i="12" s="1"/>
  <c r="P12" i="12"/>
  <c r="E11" i="12"/>
  <c r="P11" i="12" s="1"/>
  <c r="O10" i="12"/>
  <c r="N10" i="12"/>
  <c r="M10" i="12"/>
  <c r="L10" i="12"/>
  <c r="K10" i="12"/>
  <c r="J10" i="12"/>
  <c r="I10" i="12"/>
  <c r="H10" i="12"/>
  <c r="G10" i="12"/>
  <c r="F10" i="12"/>
  <c r="D10" i="12"/>
  <c r="C10" i="12"/>
  <c r="B10" i="12"/>
  <c r="E10" i="12" l="1"/>
  <c r="P10" i="12" s="1"/>
  <c r="I83" i="12"/>
  <c r="M83" i="12"/>
  <c r="P26" i="12"/>
  <c r="B83" i="12"/>
  <c r="F83" i="12"/>
  <c r="J83" i="12"/>
  <c r="N83" i="12"/>
  <c r="C83" i="12"/>
  <c r="G83" i="12"/>
  <c r="K83" i="12"/>
  <c r="O83" i="12"/>
  <c r="E16" i="12"/>
  <c r="P16" i="12" s="1"/>
  <c r="D83" i="12"/>
  <c r="H83" i="12"/>
  <c r="L83" i="12"/>
  <c r="P52" i="12"/>
  <c r="E83" i="12" l="1"/>
  <c r="P83" i="12"/>
  <c r="C168" i="1" l="1"/>
  <c r="C155" i="1"/>
  <c r="C150" i="1"/>
  <c r="C90" i="1" l="1"/>
  <c r="C33" i="1"/>
  <c r="C169" i="1" l="1"/>
</calcChain>
</file>

<file path=xl/sharedStrings.xml><?xml version="1.0" encoding="utf-8"?>
<sst xmlns="http://schemas.openxmlformats.org/spreadsheetml/2006/main" count="420" uniqueCount="417">
  <si>
    <t>FORMULACION 2019</t>
  </si>
  <si>
    <t>2.1.1.1.01</t>
  </si>
  <si>
    <t>Sueldos fijos</t>
  </si>
  <si>
    <t>2.1.1.2.03</t>
  </si>
  <si>
    <t>Suplencias</t>
  </si>
  <si>
    <t>2.1.1.2.08</t>
  </si>
  <si>
    <t>Sueldo personal de caracter temporal</t>
  </si>
  <si>
    <t>2.1.2.2.05</t>
  </si>
  <si>
    <t>Compensación por servicios de seguridad</t>
  </si>
  <si>
    <t>2.1.1.5.01</t>
  </si>
  <si>
    <t>Prestaciones Económicas</t>
  </si>
  <si>
    <t>2.1.1.5.04</t>
  </si>
  <si>
    <t>Proporción de vacaciones no disfrutadas</t>
  </si>
  <si>
    <t>2.1.5.1.01</t>
  </si>
  <si>
    <t>Contribuciones al seguro de salud</t>
  </si>
  <si>
    <t xml:space="preserve"> </t>
  </si>
  <si>
    <t>2.1.5.2.01</t>
  </si>
  <si>
    <t>Contribuciones al seguro de pensiones</t>
  </si>
  <si>
    <t>2.1.5.3.01</t>
  </si>
  <si>
    <t>Contribuciones al seguro de riesgo laboral</t>
  </si>
  <si>
    <t>2.2.1.2.01</t>
  </si>
  <si>
    <t>Servicio  de larga distancia</t>
  </si>
  <si>
    <t>2.2.1.3.01</t>
  </si>
  <si>
    <t>Teléfono local</t>
  </si>
  <si>
    <t>2.2.1.5.01</t>
  </si>
  <si>
    <t>Servicio de Internet</t>
  </si>
  <si>
    <t>2.2.1.6.01</t>
  </si>
  <si>
    <t>Electricidad</t>
  </si>
  <si>
    <t>2.2.1.7.01</t>
  </si>
  <si>
    <t>Agua</t>
  </si>
  <si>
    <t>2.2.1.8.01</t>
  </si>
  <si>
    <t>Residuos sólidos</t>
  </si>
  <si>
    <t>2.2.2.1.01</t>
  </si>
  <si>
    <t>Publicidad y propaganda</t>
  </si>
  <si>
    <t>2.2.2.2.01</t>
  </si>
  <si>
    <t xml:space="preserve">Impresión y encuadernación </t>
  </si>
  <si>
    <t>2.2.3.1.01</t>
  </si>
  <si>
    <t>Viáticos dentro del país</t>
  </si>
  <si>
    <t>2.2.3.2.01</t>
  </si>
  <si>
    <t>Viáticos fuera del país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</si>
  <si>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</si>
  <si>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</si>
  <si>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</si>
  <si>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</si>
  <si>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</si>
  <si>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</si>
  <si>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</si>
  <si>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</si>
  <si>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2.2.5.1.01</t>
  </si>
  <si>
    <t>Edificios y locales</t>
  </si>
  <si>
    <t>2.2.5.3.01</t>
  </si>
  <si>
    <t>Alquiler equipo esucacional</t>
  </si>
  <si>
    <t>2.2.5.3.04</t>
  </si>
  <si>
    <t>Alquiler equipo de oficina y muebles</t>
  </si>
  <si>
    <t>2.2.5.4.01</t>
  </si>
  <si>
    <t>Equipos de transporte</t>
  </si>
  <si>
    <t>2.2.6.1.01</t>
  </si>
  <si>
    <t>Seguro de bienes inmuebles</t>
  </si>
  <si>
    <t>2.2.6.2.01</t>
  </si>
  <si>
    <t>Seguro de bienes muebles</t>
  </si>
  <si>
    <t>2.2.7.1.01</t>
  </si>
  <si>
    <t>Obras menores</t>
  </si>
  <si>
    <t>2.2.7.2.01</t>
  </si>
  <si>
    <t>Mantenimiento y reparación equipo muebles y equipos de oficina</t>
  </si>
  <si>
    <t>2.2.7.2.02</t>
  </si>
  <si>
    <t>Mantenimiento y reparación equipo para computación</t>
  </si>
  <si>
    <t>2.2.7.2.03</t>
  </si>
  <si>
    <t>Mantenimiento y reparación equipos de comunicación</t>
  </si>
  <si>
    <t xml:space="preserve">Mantenimiento y reparación equipos de transporte, tracción </t>
  </si>
  <si>
    <t>2.2.8.2.01</t>
  </si>
  <si>
    <t>Comisiones y gastos bancarios</t>
  </si>
  <si>
    <t>2.2.8.5.01</t>
  </si>
  <si>
    <t>Fumigación</t>
  </si>
  <si>
    <t>2.2.8.5.03</t>
  </si>
  <si>
    <t>Limpieza e higiene</t>
  </si>
  <si>
    <t>2.2.8.6.01</t>
  </si>
  <si>
    <t>Organización eventos generales</t>
  </si>
  <si>
    <t>2.2.8.6.02</t>
  </si>
  <si>
    <t>Festividades</t>
  </si>
  <si>
    <t>2.2.8.6.03</t>
  </si>
  <si>
    <t>Actuaciones deportivas</t>
  </si>
  <si>
    <t>2.2.8.7.06</t>
  </si>
  <si>
    <t>Otros Servicios técnicos y profesionales</t>
  </si>
  <si>
    <t>2.2.8.8.01</t>
  </si>
  <si>
    <t>Impuestos</t>
  </si>
  <si>
    <t>2.2.8.8.02</t>
  </si>
  <si>
    <t xml:space="preserve">Derechos </t>
  </si>
  <si>
    <t>2.2.8.8.03</t>
  </si>
  <si>
    <t>Tasas</t>
  </si>
  <si>
    <t>2.3.1.1.01</t>
  </si>
  <si>
    <t>Alimentos y bebidas</t>
  </si>
  <si>
    <t>2.3.1.3.03</t>
  </si>
  <si>
    <t xml:space="preserve">Productos forestales 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</si>
  <si>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</si>
  <si>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</si>
  <si>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</si>
  <si>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</si>
  <si>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</si>
  <si>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</si>
  <si>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</si>
  <si>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</si>
  <si>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</si>
  <si>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 xml:space="preserve">Producto de Artes gráficas </t>
  </si>
  <si>
    <t>2.3.3.4.01</t>
  </si>
  <si>
    <t>Libros revistas y periódicos</t>
  </si>
  <si>
    <t>2.3.3.5.01</t>
  </si>
  <si>
    <t>Texto de enseñanza</t>
  </si>
  <si>
    <t>2.3.4.1.01</t>
  </si>
  <si>
    <t>Productos medicinales para uso humano</t>
  </si>
  <si>
    <t>2.3.5.1.01</t>
  </si>
  <si>
    <t>Cueros y pieles</t>
  </si>
  <si>
    <t>2.3.5.2.01</t>
  </si>
  <si>
    <t>Artículos de cuero</t>
  </si>
  <si>
    <t>2.3.5.3.01</t>
  </si>
  <si>
    <t xml:space="preserve">Llantas y neumáticos 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</si>
  <si>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</si>
  <si>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</si>
  <si>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</si>
  <si>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</si>
  <si>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</si>
  <si>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</si>
  <si>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</si>
  <si>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</si>
  <si>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</si>
  <si>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</si>
  <si>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</si>
  <si>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</si>
  <si>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</si>
  <si>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</si>
  <si>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</si>
  <si>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</si>
  <si>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2.3.6.3.01</t>
  </si>
  <si>
    <t>Productos ferrosos</t>
  </si>
  <si>
    <t>2.3.6.3.04</t>
  </si>
  <si>
    <t>Herramientas menores</t>
  </si>
  <si>
    <t>2.3.6.3.06</t>
  </si>
  <si>
    <t>Accesorios de metal</t>
  </si>
  <si>
    <t>2.3.7.1.01</t>
  </si>
  <si>
    <t>Gasolina</t>
  </si>
  <si>
    <t>2.3.7.1.02</t>
  </si>
  <si>
    <t>Gasoil</t>
  </si>
  <si>
    <t>2.3.9.1.01</t>
  </si>
  <si>
    <t>Materiales de limpieza</t>
  </si>
  <si>
    <t>2.3.9.2.01</t>
  </si>
  <si>
    <t>Útiles de escritorio, oficina informática y enseñanza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</si>
  <si>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</si>
  <si>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</si>
  <si>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</si>
  <si>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</si>
  <si>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</si>
  <si>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electrónicos y afines</t>
  </si>
  <si>
    <t>2.3.9.9.01</t>
  </si>
  <si>
    <t>Materiales y útiles varios</t>
  </si>
  <si>
    <t>2.4.1.2.01</t>
  </si>
  <si>
    <t>Ayudas y donaciones</t>
  </si>
  <si>
    <t>2.4.1.4.01</t>
  </si>
  <si>
    <t>Becas nacionales</t>
  </si>
  <si>
    <t>2.6.1.1.01</t>
  </si>
  <si>
    <t>Muebles de oficina y estantería</t>
  </si>
  <si>
    <t>2.6.1.3.01</t>
  </si>
  <si>
    <t>Equipo computacional</t>
  </si>
  <si>
    <t>2.6.1.4.01</t>
  </si>
  <si>
    <t>Electrodoméstico</t>
  </si>
  <si>
    <t>2.6.1.9.01</t>
  </si>
  <si>
    <t xml:space="preserve">Otros Mobiliarios y Equipos </t>
  </si>
  <si>
    <t>2.6.5.5.01</t>
  </si>
  <si>
    <t>Equipo de comunicación</t>
  </si>
  <si>
    <t>2.2.7.2.06</t>
  </si>
  <si>
    <t>2.6.4.1.01</t>
  </si>
  <si>
    <t>Automobiles y camiones</t>
  </si>
  <si>
    <t>2.2.6.3.01</t>
  </si>
  <si>
    <t>Seguros de personas</t>
  </si>
  <si>
    <t>Personal igualado</t>
  </si>
  <si>
    <t>2.6.2.3.01</t>
  </si>
  <si>
    <t>Cámara fotogáfica y de video</t>
  </si>
  <si>
    <t>2.2.5.9.01</t>
  </si>
  <si>
    <t>2.2.7.1.02</t>
  </si>
  <si>
    <t>2.2.7.2.04</t>
  </si>
  <si>
    <t>2.2.7.2.05</t>
  </si>
  <si>
    <t>2.2.7.2.08</t>
  </si>
  <si>
    <t>2.2.8.5.02</t>
  </si>
  <si>
    <t>2.2.8.7.04</t>
  </si>
  <si>
    <t>2.2.8.7.05</t>
  </si>
  <si>
    <t>2.2.8.9.05</t>
  </si>
  <si>
    <t>2.2.9.2.01</t>
  </si>
  <si>
    <t>2.3.1.4.01</t>
  </si>
  <si>
    <t>2.3.2.1.01</t>
  </si>
  <si>
    <t>2.3.6.3.03</t>
  </si>
  <si>
    <t>2.3.6.3.05</t>
  </si>
  <si>
    <t>2.3.7.1.04</t>
  </si>
  <si>
    <t>2.3.7.1.05</t>
  </si>
  <si>
    <t>2.3.7.1.06</t>
  </si>
  <si>
    <t>2.3.7.2.01</t>
  </si>
  <si>
    <t>2.3.7.2.05</t>
  </si>
  <si>
    <t>2.3.7.2.06</t>
  </si>
  <si>
    <t>2.3.7.2.07</t>
  </si>
  <si>
    <t>2.3.7.2.99</t>
  </si>
  <si>
    <t>2.3.9.2.02</t>
  </si>
  <si>
    <t>2.3.9.3.01</t>
  </si>
  <si>
    <t>2.3.9.8.01</t>
  </si>
  <si>
    <t>2.3.9.9.05</t>
  </si>
  <si>
    <t>Mantenimientos y reparaciones especiales</t>
  </si>
  <si>
    <t>Mantenimiento equipos médicos</t>
  </si>
  <si>
    <t xml:space="preserve">Mantenimiento equipos de comunicación </t>
  </si>
  <si>
    <t>Servicios de mantenimiento, desmonte e instalación</t>
  </si>
  <si>
    <t>Lavandería</t>
  </si>
  <si>
    <t>Servicio de capacitación</t>
  </si>
  <si>
    <t>Sevicios de informática</t>
  </si>
  <si>
    <t>Otros gastos operativos</t>
  </si>
  <si>
    <t>Servicios de alimentación</t>
  </si>
  <si>
    <t>Madera, corcho y sus manufacturas</t>
  </si>
  <si>
    <t>Hilados, fibras y telas</t>
  </si>
  <si>
    <t>Estructuras metálicas acabadas</t>
  </si>
  <si>
    <t>Productos de hojalata</t>
  </si>
  <si>
    <t>Gas GLP</t>
  </si>
  <si>
    <t>Aceites y grasas</t>
  </si>
  <si>
    <t>Lubricantes</t>
  </si>
  <si>
    <t>Productos explosivos y pirotecnia</t>
  </si>
  <si>
    <t>Insecticidas, fumigantes y otros</t>
  </si>
  <si>
    <t>Pinturas, lacas, barnices</t>
  </si>
  <si>
    <t>Productos químicos para saneamiento</t>
  </si>
  <si>
    <t>Otros productos químicos</t>
  </si>
  <si>
    <t>Utiles y materiales escolares</t>
  </si>
  <si>
    <t>Utiles menores quirurgicos</t>
  </si>
  <si>
    <t>Repuestos</t>
  </si>
  <si>
    <t>Productos y utiles diversos</t>
  </si>
  <si>
    <t>Licencias informáticas</t>
  </si>
  <si>
    <t>Incentivo por rendimiento individual</t>
  </si>
  <si>
    <t>2.3.2.2.01</t>
  </si>
  <si>
    <t>Acabados textiles</t>
  </si>
  <si>
    <t>2.3.9.9.04</t>
  </si>
  <si>
    <t xml:space="preserve">Productos y útiles de defensa </t>
  </si>
  <si>
    <t>2.1.2.2.06</t>
  </si>
  <si>
    <t>CCP</t>
  </si>
  <si>
    <t>DESCRIPCION DEL GASTO</t>
  </si>
  <si>
    <t>PRESUPUESTO EJECUTADO</t>
  </si>
  <si>
    <t>EJECUCION PRESUPUESTARIA A TRAVES DEL SIGEF, FONDO 100 TESORERIA NACIONAL</t>
  </si>
  <si>
    <t>VALORES EN RD$</t>
  </si>
  <si>
    <t>Remuneraciones y contribuciones</t>
  </si>
  <si>
    <t>2.1.1</t>
  </si>
  <si>
    <t xml:space="preserve">Remuneraciones </t>
  </si>
  <si>
    <t xml:space="preserve">Contratación de servicios </t>
  </si>
  <si>
    <t>2.2.1</t>
  </si>
  <si>
    <t>Servicios basicos</t>
  </si>
  <si>
    <t>Total contrataciones de servicios</t>
  </si>
  <si>
    <t>Materiales y suministros</t>
  </si>
  <si>
    <t>2.3.1</t>
  </si>
  <si>
    <t>Alimentos y productos agroforestales</t>
  </si>
  <si>
    <t>Transferencias corrientes</t>
  </si>
  <si>
    <t>2.4.1</t>
  </si>
  <si>
    <t>Transferencias corrientes al sector privado</t>
  </si>
  <si>
    <t>Bienes muebles, inmuebles e intangibles</t>
  </si>
  <si>
    <t>2.6.1</t>
  </si>
  <si>
    <t>2.1.1.1</t>
  </si>
  <si>
    <t>Remuneraciones al personal fijo</t>
  </si>
  <si>
    <t>2.1.1.2</t>
  </si>
  <si>
    <t>Remuneraciones al personal con carácter transitorio</t>
  </si>
  <si>
    <t>2.1.2</t>
  </si>
  <si>
    <t>Sobresueldo</t>
  </si>
  <si>
    <t>2.1.2.2</t>
  </si>
  <si>
    <t>Compensación</t>
  </si>
  <si>
    <t>2.1.1.4</t>
  </si>
  <si>
    <t>Sueldo anual No. 13</t>
  </si>
  <si>
    <t>2.1.1.5</t>
  </si>
  <si>
    <t>Prestaciones económicas</t>
  </si>
  <si>
    <t>2.1.5</t>
  </si>
  <si>
    <t>Contribuciones a la seguridad social</t>
  </si>
  <si>
    <t>Total remuneraciones y contribuciones</t>
  </si>
  <si>
    <t>2.2.2</t>
  </si>
  <si>
    <t>Publicidad , impresión y encuadernación</t>
  </si>
  <si>
    <t>2.2.3</t>
  </si>
  <si>
    <t>Viáticos</t>
  </si>
  <si>
    <t>2.2.4</t>
  </si>
  <si>
    <t>Transporte y almacenaje</t>
  </si>
  <si>
    <t>2.2.5</t>
  </si>
  <si>
    <t>Alquileres y renta</t>
  </si>
  <si>
    <t>2.2.6</t>
  </si>
  <si>
    <t xml:space="preserve">Seguros </t>
  </si>
  <si>
    <t>2.2.7</t>
  </si>
  <si>
    <t xml:space="preserve">Servicios de conservación, reparaciones menores </t>
  </si>
  <si>
    <t>2.2.8</t>
  </si>
  <si>
    <t>2.2.9</t>
  </si>
  <si>
    <t>Otras contrataciones de servicios</t>
  </si>
  <si>
    <t>Otros servicios no incluídos en conceptos anteriores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</si>
  <si>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</si>
  <si>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</si>
  <si>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</si>
  <si>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</si>
  <si>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</si>
  <si>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</si>
  <si>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</si>
  <si>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</si>
  <si>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</si>
  <si>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</si>
  <si>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</si>
  <si>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 y conexos</t>
  </si>
  <si>
    <t>2.3.9</t>
  </si>
  <si>
    <t>Productos y útiles varios</t>
  </si>
  <si>
    <t>2.6.2</t>
  </si>
  <si>
    <t xml:space="preserve">Mobiliario y equipo audiovisual </t>
  </si>
  <si>
    <t>2.6.5</t>
  </si>
  <si>
    <t>Maquinaria, otros equipos y herramientas</t>
  </si>
  <si>
    <t>Total materiales y suministros</t>
  </si>
  <si>
    <t>Total transferencias corrientes</t>
  </si>
  <si>
    <t>Total muebles y equipos de oficina</t>
  </si>
  <si>
    <t>Total ejecutado</t>
  </si>
  <si>
    <t xml:space="preserve"> CAPITULO 0201, SUBCAPITULO 02, DAF 01, UE 0009 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</si>
  <si>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</si>
  <si>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</si>
  <si>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Encargada Administrativa y Financiera – SIUBEN</t>
  </si>
  <si>
    <t>PERIODO DEL 01 AL 28 DE FEBRERO DEL 2022</t>
  </si>
  <si>
    <t>Mobiliario y Equipo Educacional y Recreativo</t>
  </si>
  <si>
    <t>PRESIDENCIA DE LA REPUBLICA DOMINICANA</t>
  </si>
  <si>
    <t xml:space="preserve">SISTEMA UNICO DE BENERICIARIOS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</si>
  <si>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</si>
  <si>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</si>
  <si>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</si>
  <si>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</si>
  <si>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</si>
  <si>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</si>
  <si>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</si>
  <si>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</si>
  <si>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</si>
  <si>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</si>
  <si>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</si>
  <si>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</si>
  <si>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</si>
  <si>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</si>
  <si>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</si>
  <si>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</si>
  <si>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</si>
  <si>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</si>
  <si>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</si>
  <si>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</si>
  <si>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</si>
  <si>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</si>
  <si>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</si>
  <si>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</si>
  <si>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</si>
  <si>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</si>
  <si>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</si>
  <si>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</si>
  <si>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</si>
  <si>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</si>
  <si>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</si>
  <si>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</si>
  <si>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</si>
  <si>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</si>
  <si>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</si>
  <si>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</si>
  <si>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</si>
  <si>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</si>
  <si>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</si>
  <si>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</si>
  <si>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</si>
  <si>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</si>
  <si>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</si>
  <si>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</si>
  <si>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</si>
  <si>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</si>
  <si>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</si>
  <si>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</si>
  <si>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</si>
  <si>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</si>
  <si>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</si>
  <si>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</si>
  <si>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</si>
  <si>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</si>
  <si>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</si>
  <si>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</si>
  <si>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</si>
  <si>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</si>
  <si>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</si>
  <si>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</si>
  <si>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</si>
  <si>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</si>
  <si>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</si>
  <si>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</si>
  <si>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</si>
  <si>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</si>
  <si>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</si>
  <si>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</si>
  <si>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</si>
  <si>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</si>
  <si>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</si>
  <si>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</si>
  <si>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</si>
  <si>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</si>
  <si>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</si>
  <si>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</si>
  <si>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</si>
  <si>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</si>
  <si>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</si>
  <si>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</si>
  <si>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</si>
  <si>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</si>
  <si>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</si>
  <si>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</si>
  <si>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</si>
  <si>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</si>
  <si>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</si>
  <si>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</si>
  <si>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</si>
  <si>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</si>
  <si>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</si>
  <si>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Sept</t>
  </si>
  <si>
    <t>Dic</t>
  </si>
  <si>
    <t>Preperado por:</t>
  </si>
  <si>
    <t>Thelbia Fernández</t>
  </si>
  <si>
    <t>Autorizado por:</t>
  </si>
  <si>
    <t xml:space="preserve">                                                                                                                            </t>
  </si>
  <si>
    <t>Giselle Feliz Gracia</t>
  </si>
  <si>
    <t>Enc. Administrativa y Financiera</t>
  </si>
  <si>
    <t>_______________________</t>
  </si>
  <si>
    <t>__________________________</t>
  </si>
  <si>
    <t>Nov</t>
  </si>
  <si>
    <t xml:space="preserve">Analista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</si>
</sst>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Arial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i/>
      <sz val="10"/>
      <color theme="1"/>
      <name val="Arial"/>
      <family val="2"/>
    </font>
    <font>
      <i/>
      <sz val="11"/>
      <color theme="1"/>
      <name val="Calibri"/>
      <family val="2"/>
    </font>
    <font>
      <i/>
      <sz val="10"/>
      <color theme="1"/>
      <name val="Bookman Old Style"/>
      <family val="1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Arial"/>
    </font>
    <font>
      <b/>
      <i/>
      <u/>
      <sz val="11"/>
      <color rgb="FF000000"/>
      <name val="Calibri"/>
      <family val="2"/>
    </font>
    <font>
      <b/>
      <sz val="9.5"/>
      <color rgb="FF3A3838"/>
      <name val="Calibri"/>
      <family val="2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0" fillId="0" borderId="0" xfId="0" applyFont="1" applyAlignme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4" fillId="0" borderId="6" xfId="0" applyNumberFormat="1" applyFont="1" applyBorder="1"/>
    <xf numFmtId="4" fontId="6" fillId="0" borderId="6" xfId="0" applyNumberFormat="1" applyFont="1" applyBorder="1" applyAlignment="1"/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/>
    <xf numFmtId="4" fontId="3" fillId="2" borderId="8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wrapText="1"/>
    </xf>
    <xf numFmtId="4" fontId="3" fillId="2" borderId="11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left"/>
    </xf>
    <xf numFmtId="4" fontId="2" fillId="2" borderId="6" xfId="0" applyNumberFormat="1" applyFont="1" applyFill="1" applyBorder="1"/>
    <xf numFmtId="4" fontId="3" fillId="2" borderId="6" xfId="0" applyNumberFormat="1" applyFont="1" applyFill="1" applyBorder="1" applyAlignment="1">
      <alignment horizontal="right" wrapText="1"/>
    </xf>
    <xf numFmtId="17" fontId="2" fillId="2" borderId="14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17" fontId="2" fillId="2" borderId="4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17" fontId="2" fillId="3" borderId="14" xfId="0" applyNumberFormat="1" applyFont="1" applyFill="1" applyBorder="1" applyAlignment="1">
      <alignment horizontal="center" wrapText="1"/>
    </xf>
    <xf numFmtId="0" fontId="0" fillId="4" borderId="0" xfId="0" applyFont="1" applyFill="1" applyAlignment="1"/>
    <xf numFmtId="0" fontId="13" fillId="2" borderId="1" xfId="0" applyFont="1" applyFill="1" applyBorder="1"/>
    <xf numFmtId="0" fontId="0" fillId="0" borderId="0" xfId="0"/>
    <xf numFmtId="0" fontId="0" fillId="0" borderId="18" xfId="0" applyBorder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/>
    <xf numFmtId="0" fontId="21" fillId="0" borderId="17" xfId="0" applyFont="1" applyBorder="1" applyAlignment="1">
      <alignment horizontal="left"/>
    </xf>
    <xf numFmtId="164" fontId="21" fillId="0" borderId="17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/>
    <xf numFmtId="0" fontId="22" fillId="0" borderId="0" xfId="0" applyFont="1" applyAlignment="1">
      <alignment horizontal="left" indent="2"/>
    </xf>
    <xf numFmtId="4" fontId="22" fillId="0" borderId="0" xfId="0" applyNumberFormat="1" applyFont="1"/>
    <xf numFmtId="0" fontId="22" fillId="0" borderId="0" xfId="0" applyFont="1" applyAlignment="1">
      <alignment horizontal="left" wrapText="1" indent="2"/>
    </xf>
    <xf numFmtId="0" fontId="20" fillId="5" borderId="19" xfId="0" applyFont="1" applyFill="1" applyBorder="1" applyAlignment="1">
      <alignment vertical="center"/>
    </xf>
    <xf numFmtId="4" fontId="20" fillId="5" borderId="19" xfId="0" applyNumberFormat="1" applyFont="1" applyFill="1" applyBorder="1"/>
    <xf numFmtId="0" fontId="23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20" fillId="6" borderId="2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24" fillId="0" borderId="16" xfId="0" applyFont="1" applyBorder="1" applyAlignment="1">
      <alignment horizontal="center" vertical="top" wrapText="1" readingOrder="1"/>
    </xf>
    <xf numFmtId="0" fontId="24" fillId="0" borderId="0" xfId="0" applyFont="1" applyBorder="1" applyAlignment="1">
      <alignment horizontal="center" vertical="top" wrapText="1" readingOrder="1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20" fillId="5" borderId="20" xfId="0" applyFont="1" applyFill="1" applyBorder="1" applyAlignment="1">
      <alignment horizontal="left" vertical="center"/>
    </xf>
    <xf numFmtId="43" fontId="20" fillId="5" borderId="20" xfId="1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99392</xdr:rowOff>
    </xdr:from>
    <xdr:to>
      <xdr:col>1</xdr:col>
      <xdr:colOff>1051891</xdr:colOff>
      <xdr:row>5</xdr:row>
      <xdr:rowOff>74544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9B3EED03-94D5-4537-BBDD-7125B03B1A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17" y="99392"/>
          <a:ext cx="1797326" cy="92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402176" y="533400"/>
          <a:ext cx="17240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257175</xdr:colOff>
      <xdr:row>0</xdr:row>
      <xdr:rowOff>114300</xdr:rowOff>
    </xdr:from>
    <xdr:to>
      <xdr:col>15</xdr:col>
      <xdr:colOff>962026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114300"/>
          <a:ext cx="20764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4"/>
  <sheetViews>
    <sheetView topLeftCell="A7" zoomScale="115" zoomScaleNormal="115" workbookViewId="0">
      <selection activeCell="B29" sqref="B29"/>
    </sheetView>
  </sheetViews>
  <sheetFormatPr defaultColWidth="12.625" defaultRowHeight="15" customHeight="1" x14ac:dyDescent="0.2"/>
  <cols>
    <col min="1" max="1" width="12.125" style="30" customWidth="1"/>
    <col min="2" max="2" width="49" customWidth="1"/>
    <col min="3" max="3" width="22" style="1" customWidth="1"/>
    <col min="4" max="14" width="10" customWidth="1"/>
  </cols>
  <sheetData>
    <row r="1" spans="1:3" s="12" customFormat="1" ht="15" customHeight="1" x14ac:dyDescent="0.2">
      <c r="A1" s="30"/>
    </row>
    <row r="2" spans="1:3" s="12" customFormat="1" ht="15" customHeight="1" x14ac:dyDescent="0.2">
      <c r="A2" s="30"/>
    </row>
    <row r="3" spans="1:3" s="12" customFormat="1" ht="15" customHeight="1" x14ac:dyDescent="0.2">
      <c r="A3" s="30"/>
    </row>
    <row r="4" spans="1:3" s="12" customFormat="1" ht="15" customHeight="1" x14ac:dyDescent="0.2">
      <c r="A4" s="30"/>
    </row>
    <row r="5" spans="1:3" s="12" customFormat="1" ht="15" customHeight="1" x14ac:dyDescent="0.2">
      <c r="A5" s="30"/>
    </row>
    <row r="6" spans="1:3" s="12" customFormat="1" ht="15" customHeight="1" x14ac:dyDescent="0.2">
      <c r="A6" s="30"/>
    </row>
    <row r="7" spans="1:3" ht="15" customHeight="1" x14ac:dyDescent="0.2">
      <c r="A7" s="63" t="s">
        <v>236</v>
      </c>
      <c r="B7" s="63"/>
      <c r="C7" s="63"/>
    </row>
    <row r="8" spans="1:3" ht="15" customHeight="1" x14ac:dyDescent="0.2">
      <c r="A8" s="63" t="s">
        <v>306</v>
      </c>
      <c r="B8" s="63"/>
      <c r="C8" s="63"/>
    </row>
    <row r="9" spans="1:3" ht="15" customHeight="1" x14ac:dyDescent="0.2">
      <c r="A9" s="63" t="s">
        <v>310</v>
      </c>
      <c r="B9" s="63"/>
      <c r="C9" s="63"/>
    </row>
    <row r="10" spans="1:3" ht="16.5" customHeight="1" x14ac:dyDescent="0.2">
      <c r="A10" s="64" t="s">
        <v>237</v>
      </c>
      <c r="B10" s="64"/>
      <c r="C10" s="64"/>
    </row>
    <row r="11" spans="1:3" ht="2.25" customHeight="1" thickBot="1" x14ac:dyDescent="0.25">
      <c r="A11" s="65" t="s">
        <v>0</v>
      </c>
      <c r="B11" s="66"/>
    </row>
    <row r="12" spans="1:3" ht="47.25" customHeight="1" x14ac:dyDescent="0.25">
      <c r="A12" s="31" t="s">
        <v>233</v>
      </c>
      <c r="B12" s="27" t="s">
        <v>234</v>
      </c>
      <c r="C12" s="28" t="s">
        <v>235</v>
      </c>
    </row>
    <row r="13" spans="1:3" s="42" customFormat="1" ht="19.5" customHeight="1" x14ac:dyDescent="0.25">
      <c r="A13" s="39">
        <v>2.1</v>
      </c>
      <c r="B13" s="40" t="s">
        <v>238</v>
      </c>
      <c r="C13" s="41"/>
    </row>
    <row r="14" spans="1:3" s="42" customFormat="1" ht="19.5" customHeight="1" x14ac:dyDescent="0.25">
      <c r="A14" s="39" t="s">
        <v>239</v>
      </c>
      <c r="B14" s="40" t="s">
        <v>240</v>
      </c>
      <c r="C14" s="41"/>
    </row>
    <row r="15" spans="1:3" s="42" customFormat="1" ht="19.5" customHeight="1" x14ac:dyDescent="0.25">
      <c r="A15" s="39" t="s">
        <v>253</v>
      </c>
      <c r="B15" s="40" t="s">
        <v>254</v>
      </c>
      <c r="C15" s="41"/>
    </row>
    <row r="16" spans="1:3" x14ac:dyDescent="0.25">
      <c r="A16" s="33" t="s">
        <v>1</v>
      </c>
      <c r="B16" s="2" t="s">
        <v>2</v>
      </c>
      <c r="C16" s="13">
        <v>11102082.23</v>
      </c>
    </row>
    <row r="17" spans="1:3" s="11" customFormat="1" x14ac:dyDescent="0.25">
      <c r="A17" s="32" t="s">
        <v>255</v>
      </c>
      <c r="B17" s="23" t="s">
        <v>256</v>
      </c>
      <c r="C17" s="26"/>
    </row>
    <row r="18" spans="1:3" s="7" customFormat="1" x14ac:dyDescent="0.25">
      <c r="A18" s="33" t="s">
        <v>3</v>
      </c>
      <c r="B18" s="2" t="s">
        <v>172</v>
      </c>
      <c r="C18" s="13"/>
    </row>
    <row r="19" spans="1:3" x14ac:dyDescent="0.25">
      <c r="A19" s="33" t="s">
        <v>3</v>
      </c>
      <c r="B19" s="2" t="s">
        <v>4</v>
      </c>
      <c r="C19" s="13"/>
    </row>
    <row r="20" spans="1:3" x14ac:dyDescent="0.25">
      <c r="A20" s="33" t="s">
        <v>5</v>
      </c>
      <c r="B20" s="2" t="s">
        <v>6</v>
      </c>
      <c r="C20" s="13">
        <v>20000</v>
      </c>
    </row>
    <row r="21" spans="1:3" s="11" customFormat="1" x14ac:dyDescent="0.25">
      <c r="A21" s="32" t="s">
        <v>261</v>
      </c>
      <c r="B21" s="23" t="s">
        <v>262</v>
      </c>
      <c r="C21" s="26"/>
    </row>
    <row r="22" spans="1:3" s="11" customFormat="1" x14ac:dyDescent="0.25">
      <c r="A22" s="32" t="s">
        <v>263</v>
      </c>
      <c r="B22" s="23" t="s">
        <v>264</v>
      </c>
      <c r="C22" s="26"/>
    </row>
    <row r="23" spans="1:3" s="11" customFormat="1" x14ac:dyDescent="0.25">
      <c r="A23" s="33" t="s">
        <v>9</v>
      </c>
      <c r="B23" s="2" t="s">
        <v>10</v>
      </c>
      <c r="C23" s="13"/>
    </row>
    <row r="24" spans="1:3" s="11" customFormat="1" x14ac:dyDescent="0.25">
      <c r="A24" s="33" t="s">
        <v>11</v>
      </c>
      <c r="B24" s="2" t="s">
        <v>12</v>
      </c>
      <c r="C24" s="13"/>
    </row>
    <row r="25" spans="1:3" s="11" customFormat="1" x14ac:dyDescent="0.25">
      <c r="A25" s="32" t="s">
        <v>257</v>
      </c>
      <c r="B25" s="23" t="s">
        <v>258</v>
      </c>
      <c r="C25" s="26"/>
    </row>
    <row r="26" spans="1:3" s="11" customFormat="1" x14ac:dyDescent="0.25">
      <c r="A26" s="32" t="s">
        <v>259</v>
      </c>
      <c r="B26" s="23" t="s">
        <v>260</v>
      </c>
      <c r="C26" s="26"/>
    </row>
    <row r="27" spans="1:3" ht="15.75" customHeight="1" x14ac:dyDescent="0.25">
      <c r="A27" s="33" t="s">
        <v>7</v>
      </c>
      <c r="B27" s="3" t="s">
        <v>8</v>
      </c>
      <c r="C27" s="13">
        <v>333500</v>
      </c>
    </row>
    <row r="28" spans="1:3" s="10" customFormat="1" ht="13.5" customHeight="1" x14ac:dyDescent="0.25">
      <c r="A28" s="33" t="s">
        <v>232</v>
      </c>
      <c r="B28" s="3" t="s">
        <v>227</v>
      </c>
      <c r="C28" s="13"/>
    </row>
    <row r="29" spans="1:3" x14ac:dyDescent="0.25">
      <c r="A29" s="32" t="s">
        <v>265</v>
      </c>
      <c r="B29" s="23" t="s">
        <v>266</v>
      </c>
      <c r="C29" s="26"/>
    </row>
    <row r="30" spans="1:3" x14ac:dyDescent="0.25">
      <c r="A30" s="33" t="s">
        <v>13</v>
      </c>
      <c r="B30" s="3" t="s">
        <v>14</v>
      </c>
      <c r="C30" s="13">
        <v>778532.3</v>
      </c>
    </row>
    <row r="31" spans="1:3" x14ac:dyDescent="0.25">
      <c r="A31" s="33" t="s">
        <v>16</v>
      </c>
      <c r="B31" s="3" t="s">
        <v>17</v>
      </c>
      <c r="C31" s="13">
        <v>789667.82</v>
      </c>
    </row>
    <row r="32" spans="1:3" ht="17.25" customHeight="1" x14ac:dyDescent="0.25">
      <c r="A32" s="33" t="s">
        <v>18</v>
      </c>
      <c r="B32" s="3" t="s">
        <v>19</v>
      </c>
      <c r="C32" s="13">
        <v>98106.61</v>
      </c>
    </row>
    <row r="33" spans="1:4" x14ac:dyDescent="0.25">
      <c r="A33" s="34"/>
      <c r="B33" s="23" t="s">
        <v>267</v>
      </c>
      <c r="C33" s="24">
        <f>SUM(C16:C32)</f>
        <v>13121888.960000001</v>
      </c>
    </row>
    <row r="34" spans="1:4" s="11" customFormat="1" x14ac:dyDescent="0.25">
      <c r="A34" s="35">
        <v>2.2000000000000002</v>
      </c>
      <c r="B34" s="23" t="s">
        <v>241</v>
      </c>
      <c r="C34" s="24"/>
    </row>
    <row r="35" spans="1:4" s="11" customFormat="1" x14ac:dyDescent="0.25">
      <c r="A35" s="35" t="s">
        <v>242</v>
      </c>
      <c r="B35" s="23" t="s">
        <v>243</v>
      </c>
      <c r="C35" s="24"/>
    </row>
    <row r="36" spans="1:4" ht="15.75" customHeight="1" x14ac:dyDescent="0.25">
      <c r="A36" s="33" t="s">
        <v>20</v>
      </c>
      <c r="B36" s="2" t="s">
        <v>21</v>
      </c>
      <c r="C36" s="13">
        <v>477608.77</v>
      </c>
    </row>
    <row r="37" spans="1:4" ht="15.75" customHeight="1" x14ac:dyDescent="0.25">
      <c r="A37" s="33" t="s">
        <v>22</v>
      </c>
      <c r="B37" s="2" t="s">
        <v>23</v>
      </c>
      <c r="C37" s="13">
        <v>399421.17</v>
      </c>
    </row>
    <row r="38" spans="1:4" ht="15.75" customHeight="1" x14ac:dyDescent="0.25">
      <c r="A38" s="33" t="s">
        <v>24</v>
      </c>
      <c r="B38" s="2" t="s">
        <v>25</v>
      </c>
      <c r="C38" s="13">
        <v>1754566.25</v>
      </c>
    </row>
    <row r="39" spans="1:4" ht="15.75" customHeight="1" x14ac:dyDescent="0.25">
      <c r="A39" s="33" t="s">
        <v>26</v>
      </c>
      <c r="B39" s="2" t="s">
        <v>27</v>
      </c>
      <c r="C39" s="13">
        <v>485060.35</v>
      </c>
    </row>
    <row r="40" spans="1:4" ht="15.75" customHeight="1" x14ac:dyDescent="0.25">
      <c r="A40" s="33" t="s">
        <v>28</v>
      </c>
      <c r="B40" s="2" t="s">
        <v>29</v>
      </c>
      <c r="C40" s="13"/>
      <c r="D40" s="8" t="s">
        <v>15</v>
      </c>
    </row>
    <row r="41" spans="1:4" ht="15.75" customHeight="1" x14ac:dyDescent="0.25">
      <c r="A41" s="33" t="s">
        <v>30</v>
      </c>
      <c r="B41" s="2" t="s">
        <v>31</v>
      </c>
      <c r="C41" s="13"/>
    </row>
    <row r="42" spans="1:4" s="11" customFormat="1" ht="15.75" customHeight="1" x14ac:dyDescent="0.25">
      <c r="A42" s="35" t="s">
        <v>268</v>
      </c>
      <c r="B42" s="23" t="s">
        <v>269</v>
      </c>
      <c r="C42" s="24"/>
    </row>
    <row r="43" spans="1:4" ht="15.75" customHeight="1" x14ac:dyDescent="0.25">
      <c r="A43" s="33" t="s">
        <v>32</v>
      </c>
      <c r="B43" s="2" t="s">
        <v>33</v>
      </c>
      <c r="C43" s="13"/>
    </row>
    <row r="44" spans="1:4" ht="15.75" customHeight="1" x14ac:dyDescent="0.25">
      <c r="A44" s="33" t="s">
        <v>34</v>
      </c>
      <c r="B44" s="2" t="s">
        <v>35</v>
      </c>
      <c r="C44" s="13"/>
    </row>
    <row r="45" spans="1:4" s="11" customFormat="1" ht="15.75" customHeight="1" x14ac:dyDescent="0.25">
      <c r="A45" s="35" t="s">
        <v>270</v>
      </c>
      <c r="B45" s="23" t="s">
        <v>271</v>
      </c>
      <c r="C45" s="24"/>
    </row>
    <row r="46" spans="1:4" ht="15.75" customHeight="1" x14ac:dyDescent="0.25">
      <c r="A46" s="33" t="s">
        <v>36</v>
      </c>
      <c r="B46" s="2" t="s">
        <v>37</v>
      </c>
      <c r="C46" s="13"/>
    </row>
    <row r="47" spans="1:4" ht="15.75" customHeight="1" x14ac:dyDescent="0.25">
      <c r="A47" s="33" t="s">
        <v>38</v>
      </c>
      <c r="B47" s="2" t="s">
        <v>39</v>
      </c>
      <c r="C47" s="13"/>
    </row>
    <row r="48" spans="1:4" s="11" customFormat="1" ht="15.75" customHeight="1" x14ac:dyDescent="0.25">
      <c r="A48" s="35" t="s">
        <v>272</v>
      </c>
      <c r="B48" s="23" t="s">
        <v>273</v>
      </c>
      <c r="C48" s="24"/>
    </row>
    <row r="49" spans="1:3" ht="15.75" customHeight="1" x14ac:dyDescent="0.25">
      <c r="A49" s="33" t="s">
        <v>40</v>
      </c>
      <c r="B49" s="2" t="s">
        <v>41</v>
      </c>
      <c r="C49" s="13"/>
    </row>
    <row r="50" spans="1:3" ht="15.75" customHeight="1" x14ac:dyDescent="0.25">
      <c r="A50" s="33" t="s">
        <v>42</v>
      </c>
      <c r="B50" s="2" t="s">
        <v>43</v>
      </c>
      <c r="C50" s="13"/>
    </row>
    <row r="51" spans="1:3" ht="15.75" customHeight="1" x14ac:dyDescent="0.25">
      <c r="A51" s="33" t="s">
        <v>44</v>
      </c>
      <c r="B51" s="2" t="s">
        <v>45</v>
      </c>
      <c r="C51" s="13"/>
    </row>
    <row r="52" spans="1:3" ht="15.75" customHeight="1" x14ac:dyDescent="0.25">
      <c r="A52" s="33" t="s">
        <v>46</v>
      </c>
      <c r="B52" s="2" t="s">
        <v>47</v>
      </c>
      <c r="C52" s="13"/>
    </row>
    <row r="53" spans="1:3" s="11" customFormat="1" ht="15.75" customHeight="1" x14ac:dyDescent="0.25">
      <c r="A53" s="35" t="s">
        <v>274</v>
      </c>
      <c r="B53" s="23" t="s">
        <v>275</v>
      </c>
      <c r="C53" s="24"/>
    </row>
    <row r="54" spans="1:3" ht="15.75" customHeight="1" x14ac:dyDescent="0.25">
      <c r="A54" s="33" t="s">
        <v>48</v>
      </c>
      <c r="B54" s="2" t="s">
        <v>49</v>
      </c>
      <c r="C54" s="13"/>
    </row>
    <row r="55" spans="1:3" ht="15.75" customHeight="1" x14ac:dyDescent="0.25">
      <c r="A55" s="33" t="s">
        <v>50</v>
      </c>
      <c r="B55" s="2" t="s">
        <v>51</v>
      </c>
      <c r="C55" s="13"/>
    </row>
    <row r="56" spans="1:3" ht="18.75" customHeight="1" x14ac:dyDescent="0.25">
      <c r="A56" s="33" t="s">
        <v>52</v>
      </c>
      <c r="B56" s="3" t="s">
        <v>53</v>
      </c>
      <c r="C56" s="13"/>
    </row>
    <row r="57" spans="1:3" ht="15.75" customHeight="1" x14ac:dyDescent="0.25">
      <c r="A57" s="33" t="s">
        <v>54</v>
      </c>
      <c r="B57" s="2" t="s">
        <v>55</v>
      </c>
      <c r="C57" s="13"/>
    </row>
    <row r="58" spans="1:3" s="9" customFormat="1" ht="15.75" customHeight="1" x14ac:dyDescent="0.25">
      <c r="A58" s="33" t="s">
        <v>175</v>
      </c>
      <c r="B58" s="2" t="s">
        <v>226</v>
      </c>
      <c r="C58" s="13"/>
    </row>
    <row r="59" spans="1:3" s="11" customFormat="1" ht="15.75" customHeight="1" x14ac:dyDescent="0.25">
      <c r="A59" s="35" t="s">
        <v>276</v>
      </c>
      <c r="B59" s="23" t="s">
        <v>277</v>
      </c>
      <c r="C59" s="24"/>
    </row>
    <row r="60" spans="1:3" ht="15.75" customHeight="1" x14ac:dyDescent="0.25">
      <c r="A60" s="33" t="s">
        <v>56</v>
      </c>
      <c r="B60" s="2" t="s">
        <v>57</v>
      </c>
      <c r="C60" s="13"/>
    </row>
    <row r="61" spans="1:3" ht="15.75" customHeight="1" x14ac:dyDescent="0.25">
      <c r="A61" s="33" t="s">
        <v>58</v>
      </c>
      <c r="B61" s="2" t="s">
        <v>59</v>
      </c>
      <c r="C61" s="13"/>
    </row>
    <row r="62" spans="1:3" s="6" customFormat="1" ht="15.75" customHeight="1" x14ac:dyDescent="0.25">
      <c r="A62" s="33" t="s">
        <v>170</v>
      </c>
      <c r="B62" s="2" t="s">
        <v>171</v>
      </c>
      <c r="C62" s="13">
        <v>1075306.21</v>
      </c>
    </row>
    <row r="63" spans="1:3" s="11" customFormat="1" ht="15.75" customHeight="1" x14ac:dyDescent="0.25">
      <c r="A63" s="35" t="s">
        <v>278</v>
      </c>
      <c r="B63" s="23" t="s">
        <v>279</v>
      </c>
      <c r="C63" s="24"/>
    </row>
    <row r="64" spans="1:3" ht="15.75" customHeight="1" x14ac:dyDescent="0.25">
      <c r="A64" s="33" t="s">
        <v>60</v>
      </c>
      <c r="B64" s="2" t="s">
        <v>61</v>
      </c>
      <c r="C64" s="13"/>
    </row>
    <row r="65" spans="1:3" s="9" customFormat="1" ht="21.75" customHeight="1" x14ac:dyDescent="0.25">
      <c r="A65" s="33" t="s">
        <v>176</v>
      </c>
      <c r="B65" s="3" t="s">
        <v>201</v>
      </c>
      <c r="C65" s="13"/>
    </row>
    <row r="66" spans="1:3" ht="29.25" customHeight="1" x14ac:dyDescent="0.25">
      <c r="A66" s="33" t="s">
        <v>62</v>
      </c>
      <c r="B66" s="3" t="s">
        <v>63</v>
      </c>
      <c r="C66" s="13"/>
    </row>
    <row r="67" spans="1:3" ht="20.25" customHeight="1" x14ac:dyDescent="0.25">
      <c r="A67" s="33" t="s">
        <v>64</v>
      </c>
      <c r="B67" s="3" t="s">
        <v>65</v>
      </c>
      <c r="C67" s="13"/>
    </row>
    <row r="68" spans="1:3" ht="15.75" customHeight="1" x14ac:dyDescent="0.25">
      <c r="A68" s="33" t="s">
        <v>66</v>
      </c>
      <c r="B68" s="3" t="s">
        <v>67</v>
      </c>
      <c r="C68" s="13"/>
    </row>
    <row r="69" spans="1:3" s="9" customFormat="1" ht="18.75" customHeight="1" x14ac:dyDescent="0.25">
      <c r="A69" s="33" t="s">
        <v>177</v>
      </c>
      <c r="B69" s="3" t="s">
        <v>202</v>
      </c>
      <c r="C69" s="13"/>
    </row>
    <row r="70" spans="1:3" s="9" customFormat="1" ht="20.25" customHeight="1" x14ac:dyDescent="0.25">
      <c r="A70" s="33" t="s">
        <v>178</v>
      </c>
      <c r="B70" s="3" t="s">
        <v>203</v>
      </c>
      <c r="C70" s="13"/>
    </row>
    <row r="71" spans="1:3" ht="19.5" customHeight="1" x14ac:dyDescent="0.25">
      <c r="A71" s="33" t="s">
        <v>167</v>
      </c>
      <c r="B71" s="3" t="s">
        <v>68</v>
      </c>
      <c r="C71" s="13"/>
    </row>
    <row r="72" spans="1:3" s="9" customFormat="1" ht="15.75" customHeight="1" x14ac:dyDescent="0.25">
      <c r="A72" s="33" t="s">
        <v>179</v>
      </c>
      <c r="B72" s="3" t="s">
        <v>204</v>
      </c>
      <c r="C72" s="13"/>
    </row>
    <row r="73" spans="1:3" s="11" customFormat="1" ht="15.75" customHeight="1" x14ac:dyDescent="0.25">
      <c r="A73" s="35" t="s">
        <v>280</v>
      </c>
      <c r="B73" s="23" t="s">
        <v>283</v>
      </c>
      <c r="C73" s="24"/>
    </row>
    <row r="74" spans="1:3" ht="15.75" customHeight="1" x14ac:dyDescent="0.25">
      <c r="A74" s="33" t="s">
        <v>69</v>
      </c>
      <c r="B74" s="2" t="s">
        <v>70</v>
      </c>
      <c r="C74" s="13"/>
    </row>
    <row r="75" spans="1:3" ht="15.75" customHeight="1" x14ac:dyDescent="0.25">
      <c r="A75" s="33" t="s">
        <v>71</v>
      </c>
      <c r="B75" s="2" t="s">
        <v>72</v>
      </c>
      <c r="C75" s="13"/>
    </row>
    <row r="76" spans="1:3" s="9" customFormat="1" ht="15.75" customHeight="1" x14ac:dyDescent="0.25">
      <c r="A76" s="33" t="s">
        <v>180</v>
      </c>
      <c r="B76" s="2" t="s">
        <v>205</v>
      </c>
      <c r="C76" s="13"/>
    </row>
    <row r="77" spans="1:3" ht="15.75" customHeight="1" x14ac:dyDescent="0.25">
      <c r="A77" s="33" t="s">
        <v>73</v>
      </c>
      <c r="B77" s="2" t="s">
        <v>74</v>
      </c>
      <c r="C77" s="13"/>
    </row>
    <row r="78" spans="1:3" ht="15.75" customHeight="1" x14ac:dyDescent="0.25">
      <c r="A78" s="33" t="s">
        <v>75</v>
      </c>
      <c r="B78" s="2" t="s">
        <v>76</v>
      </c>
      <c r="C78" s="13"/>
    </row>
    <row r="79" spans="1:3" ht="15.75" customHeight="1" x14ac:dyDescent="0.25">
      <c r="A79" s="33" t="s">
        <v>77</v>
      </c>
      <c r="B79" s="2" t="s">
        <v>78</v>
      </c>
      <c r="C79" s="13"/>
    </row>
    <row r="80" spans="1:3" ht="15.75" customHeight="1" x14ac:dyDescent="0.25">
      <c r="A80" s="33" t="s">
        <v>79</v>
      </c>
      <c r="B80" s="2" t="s">
        <v>80</v>
      </c>
      <c r="C80" s="13"/>
    </row>
    <row r="81" spans="1:3" s="9" customFormat="1" ht="15.75" customHeight="1" x14ac:dyDescent="0.25">
      <c r="A81" s="33" t="s">
        <v>181</v>
      </c>
      <c r="B81" s="2" t="s">
        <v>206</v>
      </c>
      <c r="C81" s="13"/>
    </row>
    <row r="82" spans="1:3" s="9" customFormat="1" ht="15.75" customHeight="1" x14ac:dyDescent="0.25">
      <c r="A82" s="33" t="s">
        <v>182</v>
      </c>
      <c r="B82" s="2" t="s">
        <v>207</v>
      </c>
      <c r="C82" s="13"/>
    </row>
    <row r="83" spans="1:3" ht="18" customHeight="1" x14ac:dyDescent="0.25">
      <c r="A83" s="33" t="s">
        <v>81</v>
      </c>
      <c r="B83" s="3" t="s">
        <v>82</v>
      </c>
      <c r="C83" s="13"/>
    </row>
    <row r="84" spans="1:3" ht="15.75" customHeight="1" x14ac:dyDescent="0.25">
      <c r="A84" s="33" t="s">
        <v>83</v>
      </c>
      <c r="B84" s="2" t="s">
        <v>84</v>
      </c>
      <c r="C84" s="13"/>
    </row>
    <row r="85" spans="1:3" ht="15.75" customHeight="1" x14ac:dyDescent="0.25">
      <c r="A85" s="33" t="s">
        <v>85</v>
      </c>
      <c r="B85" s="2" t="s">
        <v>86</v>
      </c>
      <c r="C85" s="13"/>
    </row>
    <row r="86" spans="1:3" ht="15.75" customHeight="1" x14ac:dyDescent="0.25">
      <c r="A86" s="33" t="s">
        <v>87</v>
      </c>
      <c r="B86" s="2" t="s">
        <v>88</v>
      </c>
      <c r="C86" s="13"/>
    </row>
    <row r="87" spans="1:3" s="9" customFormat="1" ht="15.75" customHeight="1" x14ac:dyDescent="0.25">
      <c r="A87" s="33" t="s">
        <v>183</v>
      </c>
      <c r="B87" s="2" t="s">
        <v>208</v>
      </c>
      <c r="C87" s="13"/>
    </row>
    <row r="88" spans="1:3" s="11" customFormat="1" ht="15.75" customHeight="1" x14ac:dyDescent="0.25">
      <c r="A88" s="35" t="s">
        <v>281</v>
      </c>
      <c r="B88" s="23" t="s">
        <v>282</v>
      </c>
      <c r="C88" s="24"/>
    </row>
    <row r="89" spans="1:3" s="9" customFormat="1" ht="15.75" customHeight="1" x14ac:dyDescent="0.25">
      <c r="A89" s="33" t="s">
        <v>184</v>
      </c>
      <c r="B89" s="2" t="s">
        <v>209</v>
      </c>
      <c r="C89" s="13"/>
    </row>
    <row r="90" spans="1:3" ht="15.75" customHeight="1" x14ac:dyDescent="0.25">
      <c r="A90" s="34"/>
      <c r="B90" s="19" t="s">
        <v>244</v>
      </c>
      <c r="C90" s="25">
        <f t="shared" ref="C90" si="0">SUM(C36:C86)</f>
        <v>4191962.75</v>
      </c>
    </row>
    <row r="91" spans="1:3" s="11" customFormat="1" ht="15.75" customHeight="1" x14ac:dyDescent="0.25">
      <c r="A91" s="34">
        <v>2.2999999999999998</v>
      </c>
      <c r="B91" s="19" t="s">
        <v>245</v>
      </c>
      <c r="C91" s="25"/>
    </row>
    <row r="92" spans="1:3" s="11" customFormat="1" ht="15.75" customHeight="1" x14ac:dyDescent="0.25">
      <c r="A92" s="34" t="s">
        <v>246</v>
      </c>
      <c r="B92" s="19" t="s">
        <v>247</v>
      </c>
      <c r="C92" s="25"/>
    </row>
    <row r="93" spans="1:3" ht="15.75" customHeight="1" x14ac:dyDescent="0.25">
      <c r="A93" s="33" t="s">
        <v>89</v>
      </c>
      <c r="B93" s="2" t="s">
        <v>90</v>
      </c>
      <c r="C93" s="14"/>
    </row>
    <row r="94" spans="1:3" ht="15.75" customHeight="1" x14ac:dyDescent="0.25">
      <c r="A94" s="33" t="s">
        <v>91</v>
      </c>
      <c r="B94" s="2" t="s">
        <v>92</v>
      </c>
      <c r="C94" s="13"/>
    </row>
    <row r="95" spans="1:3" s="9" customFormat="1" ht="15.75" customHeight="1" x14ac:dyDescent="0.25">
      <c r="A95" s="33" t="s">
        <v>185</v>
      </c>
      <c r="B95" s="2" t="s">
        <v>210</v>
      </c>
      <c r="C95" s="13"/>
    </row>
    <row r="96" spans="1:3" s="11" customFormat="1" ht="15.75" customHeight="1" x14ac:dyDescent="0.25">
      <c r="A96" s="35" t="s">
        <v>284</v>
      </c>
      <c r="B96" s="23" t="s">
        <v>285</v>
      </c>
      <c r="C96" s="24"/>
    </row>
    <row r="97" spans="1:3" s="9" customFormat="1" ht="15.75" customHeight="1" x14ac:dyDescent="0.25">
      <c r="A97" s="33" t="s">
        <v>186</v>
      </c>
      <c r="B97" s="2" t="s">
        <v>211</v>
      </c>
      <c r="C97" s="13"/>
    </row>
    <row r="98" spans="1:3" s="10" customFormat="1" ht="15.75" customHeight="1" x14ac:dyDescent="0.25">
      <c r="A98" s="33" t="s">
        <v>228</v>
      </c>
      <c r="B98" s="2" t="s">
        <v>229</v>
      </c>
      <c r="C98" s="13"/>
    </row>
    <row r="99" spans="1:3" ht="15.75" customHeight="1" x14ac:dyDescent="0.25">
      <c r="A99" s="33" t="s">
        <v>93</v>
      </c>
      <c r="B99" s="2" t="s">
        <v>94</v>
      </c>
      <c r="C99" s="13"/>
    </row>
    <row r="100" spans="1:3" ht="15.75" customHeight="1" x14ac:dyDescent="0.25">
      <c r="A100" s="33" t="s">
        <v>95</v>
      </c>
      <c r="B100" s="2" t="s">
        <v>96</v>
      </c>
      <c r="C100" s="13"/>
    </row>
    <row r="101" spans="1:3" s="11" customFormat="1" ht="15.75" customHeight="1" x14ac:dyDescent="0.25">
      <c r="A101" s="35" t="s">
        <v>286</v>
      </c>
      <c r="B101" s="23" t="s">
        <v>287</v>
      </c>
      <c r="C101" s="24"/>
    </row>
    <row r="102" spans="1:3" ht="15.75" customHeight="1" x14ac:dyDescent="0.25">
      <c r="A102" s="33" t="s">
        <v>97</v>
      </c>
      <c r="B102" s="2" t="s">
        <v>98</v>
      </c>
      <c r="C102" s="13"/>
    </row>
    <row r="103" spans="1:3" ht="15.75" customHeight="1" x14ac:dyDescent="0.25">
      <c r="A103" s="33" t="s">
        <v>99</v>
      </c>
      <c r="B103" s="2" t="s">
        <v>100</v>
      </c>
      <c r="C103" s="13"/>
    </row>
    <row r="104" spans="1:3" ht="15.75" customHeight="1" x14ac:dyDescent="0.25">
      <c r="A104" s="33" t="s">
        <v>101</v>
      </c>
      <c r="B104" s="2" t="s">
        <v>102</v>
      </c>
      <c r="C104" s="13"/>
    </row>
    <row r="105" spans="1:3" ht="15.75" customHeight="1" x14ac:dyDescent="0.25">
      <c r="A105" s="33" t="s">
        <v>103</v>
      </c>
      <c r="B105" s="2" t="s">
        <v>104</v>
      </c>
      <c r="C105" s="13"/>
    </row>
    <row r="106" spans="1:3" ht="15.75" customHeight="1" x14ac:dyDescent="0.25">
      <c r="A106" s="33" t="s">
        <v>105</v>
      </c>
      <c r="B106" s="2" t="s">
        <v>106</v>
      </c>
      <c r="C106" s="13"/>
    </row>
    <row r="107" spans="1:3" s="11" customFormat="1" ht="15.75" customHeight="1" x14ac:dyDescent="0.25">
      <c r="A107" s="35" t="s">
        <v>288</v>
      </c>
      <c r="B107" s="23" t="s">
        <v>289</v>
      </c>
      <c r="C107" s="24"/>
    </row>
    <row r="108" spans="1:3" ht="20.25" customHeight="1" x14ac:dyDescent="0.25">
      <c r="A108" s="33" t="s">
        <v>107</v>
      </c>
      <c r="B108" s="3" t="s">
        <v>108</v>
      </c>
      <c r="C108" s="13"/>
    </row>
    <row r="109" spans="1:3" s="11" customFormat="1" ht="27.75" customHeight="1" x14ac:dyDescent="0.25">
      <c r="A109" s="35" t="s">
        <v>290</v>
      </c>
      <c r="B109" s="23" t="s">
        <v>291</v>
      </c>
      <c r="C109" s="24"/>
    </row>
    <row r="110" spans="1:3" ht="15.75" customHeight="1" x14ac:dyDescent="0.25">
      <c r="A110" s="33" t="s">
        <v>109</v>
      </c>
      <c r="B110" s="2" t="s">
        <v>110</v>
      </c>
      <c r="C110" s="13"/>
    </row>
    <row r="111" spans="1:3" ht="15.75" customHeight="1" x14ac:dyDescent="0.25">
      <c r="A111" s="33" t="s">
        <v>111</v>
      </c>
      <c r="B111" s="2" t="s">
        <v>112</v>
      </c>
      <c r="C111" s="13"/>
    </row>
    <row r="112" spans="1:3" ht="15.75" customHeight="1" x14ac:dyDescent="0.25">
      <c r="A112" s="33" t="s">
        <v>113</v>
      </c>
      <c r="B112" s="2" t="s">
        <v>114</v>
      </c>
      <c r="C112" s="13"/>
    </row>
    <row r="113" spans="1:3" ht="15.75" customHeight="1" x14ac:dyDescent="0.25">
      <c r="A113" s="33" t="s">
        <v>115</v>
      </c>
      <c r="B113" s="2" t="s">
        <v>116</v>
      </c>
      <c r="C113" s="13"/>
    </row>
    <row r="114" spans="1:3" ht="15.75" customHeight="1" x14ac:dyDescent="0.25">
      <c r="A114" s="33" t="s">
        <v>117</v>
      </c>
      <c r="B114" s="2" t="s">
        <v>118</v>
      </c>
      <c r="C114" s="13"/>
    </row>
    <row r="115" spans="1:3" s="11" customFormat="1" ht="15.75" customHeight="1" x14ac:dyDescent="0.25">
      <c r="A115" s="35" t="s">
        <v>292</v>
      </c>
      <c r="B115" s="23" t="s">
        <v>293</v>
      </c>
      <c r="C115" s="24"/>
    </row>
    <row r="116" spans="1:3" ht="15.75" customHeight="1" x14ac:dyDescent="0.25">
      <c r="A116" s="33" t="s">
        <v>119</v>
      </c>
      <c r="B116" s="2" t="s">
        <v>120</v>
      </c>
      <c r="C116" s="13"/>
    </row>
    <row r="117" spans="1:3" ht="15.75" customHeight="1" x14ac:dyDescent="0.25">
      <c r="A117" s="33" t="s">
        <v>121</v>
      </c>
      <c r="B117" s="2" t="s">
        <v>122</v>
      </c>
      <c r="C117" s="13"/>
    </row>
    <row r="118" spans="1:3" ht="15.75" customHeight="1" x14ac:dyDescent="0.25">
      <c r="A118" s="33" t="s">
        <v>123</v>
      </c>
      <c r="B118" s="2" t="s">
        <v>124</v>
      </c>
      <c r="C118" s="13"/>
    </row>
    <row r="119" spans="1:3" ht="15.75" customHeight="1" x14ac:dyDescent="0.25">
      <c r="A119" s="33" t="s">
        <v>125</v>
      </c>
      <c r="B119" s="2" t="s">
        <v>126</v>
      </c>
      <c r="C119" s="13"/>
    </row>
    <row r="120" spans="1:3" ht="15.75" customHeight="1" x14ac:dyDescent="0.25">
      <c r="A120" s="33" t="s">
        <v>127</v>
      </c>
      <c r="B120" s="2" t="s">
        <v>128</v>
      </c>
      <c r="C120" s="13"/>
    </row>
    <row r="121" spans="1:3" ht="15.75" customHeight="1" x14ac:dyDescent="0.25">
      <c r="A121" s="33" t="s">
        <v>129</v>
      </c>
      <c r="B121" s="2" t="s">
        <v>130</v>
      </c>
      <c r="C121" s="13"/>
    </row>
    <row r="122" spans="1:3" ht="15.75" customHeight="1" x14ac:dyDescent="0.25">
      <c r="A122" s="33" t="s">
        <v>131</v>
      </c>
      <c r="B122" s="2" t="s">
        <v>132</v>
      </c>
      <c r="C122" s="13"/>
    </row>
    <row r="123" spans="1:3" s="9" customFormat="1" ht="15.75" customHeight="1" x14ac:dyDescent="0.25">
      <c r="A123" s="33" t="s">
        <v>187</v>
      </c>
      <c r="B123" s="2" t="s">
        <v>212</v>
      </c>
      <c r="C123" s="13"/>
    </row>
    <row r="124" spans="1:3" ht="15.75" customHeight="1" x14ac:dyDescent="0.25">
      <c r="A124" s="33" t="s">
        <v>133</v>
      </c>
      <c r="B124" s="2" t="s">
        <v>134</v>
      </c>
      <c r="C124" s="13"/>
    </row>
    <row r="125" spans="1:3" s="9" customFormat="1" ht="15.75" customHeight="1" x14ac:dyDescent="0.25">
      <c r="A125" s="33" t="s">
        <v>188</v>
      </c>
      <c r="B125" s="2" t="s">
        <v>213</v>
      </c>
      <c r="C125" s="13"/>
    </row>
    <row r="126" spans="1:3" ht="15.75" customHeight="1" x14ac:dyDescent="0.25">
      <c r="A126" s="33" t="s">
        <v>135</v>
      </c>
      <c r="B126" s="2" t="s">
        <v>136</v>
      </c>
      <c r="C126" s="13"/>
    </row>
    <row r="127" spans="1:3" s="11" customFormat="1" ht="15.75" customHeight="1" x14ac:dyDescent="0.25">
      <c r="A127" s="35" t="s">
        <v>294</v>
      </c>
      <c r="B127" s="23" t="s">
        <v>295</v>
      </c>
      <c r="C127" s="24"/>
    </row>
    <row r="128" spans="1:3" ht="15.75" customHeight="1" x14ac:dyDescent="0.25">
      <c r="A128" s="33" t="s">
        <v>137</v>
      </c>
      <c r="B128" s="2" t="s">
        <v>138</v>
      </c>
      <c r="C128" s="13">
        <v>557408</v>
      </c>
    </row>
    <row r="129" spans="1:3" ht="15.75" customHeight="1" x14ac:dyDescent="0.25">
      <c r="A129" s="33" t="s">
        <v>139</v>
      </c>
      <c r="B129" s="2" t="s">
        <v>140</v>
      </c>
      <c r="C129" s="13"/>
    </row>
    <row r="130" spans="1:3" s="9" customFormat="1" ht="15.75" customHeight="1" x14ac:dyDescent="0.25">
      <c r="A130" s="33" t="s">
        <v>189</v>
      </c>
      <c r="B130" s="2" t="s">
        <v>214</v>
      </c>
      <c r="C130" s="13"/>
    </row>
    <row r="131" spans="1:3" s="9" customFormat="1" ht="15.75" customHeight="1" x14ac:dyDescent="0.25">
      <c r="A131" s="33" t="s">
        <v>190</v>
      </c>
      <c r="B131" s="2" t="s">
        <v>215</v>
      </c>
      <c r="C131" s="13"/>
    </row>
    <row r="132" spans="1:3" s="9" customFormat="1" ht="15.75" customHeight="1" x14ac:dyDescent="0.25">
      <c r="A132" s="33" t="s">
        <v>191</v>
      </c>
      <c r="B132" s="2" t="s">
        <v>216</v>
      </c>
      <c r="C132" s="13"/>
    </row>
    <row r="133" spans="1:3" s="9" customFormat="1" ht="15.75" customHeight="1" x14ac:dyDescent="0.25">
      <c r="A133" s="33" t="s">
        <v>192</v>
      </c>
      <c r="B133" s="2" t="s">
        <v>217</v>
      </c>
      <c r="C133" s="13"/>
    </row>
    <row r="134" spans="1:3" s="9" customFormat="1" ht="15.75" customHeight="1" x14ac:dyDescent="0.25">
      <c r="A134" s="33" t="s">
        <v>193</v>
      </c>
      <c r="B134" s="2" t="s">
        <v>218</v>
      </c>
      <c r="C134" s="13"/>
    </row>
    <row r="135" spans="1:3" s="9" customFormat="1" ht="15.75" customHeight="1" x14ac:dyDescent="0.25">
      <c r="A135" s="33" t="s">
        <v>194</v>
      </c>
      <c r="B135" s="2" t="s">
        <v>219</v>
      </c>
      <c r="C135" s="13"/>
    </row>
    <row r="136" spans="1:3" s="9" customFormat="1" ht="15.75" customHeight="1" x14ac:dyDescent="0.25">
      <c r="A136" s="33" t="s">
        <v>195</v>
      </c>
      <c r="B136" s="2" t="s">
        <v>220</v>
      </c>
      <c r="C136" s="13"/>
    </row>
    <row r="137" spans="1:3" s="9" customFormat="1" ht="15.75" customHeight="1" x14ac:dyDescent="0.25">
      <c r="A137" s="33" t="s">
        <v>196</v>
      </c>
      <c r="B137" s="2" t="s">
        <v>221</v>
      </c>
      <c r="C137" s="13"/>
    </row>
    <row r="138" spans="1:3" s="11" customFormat="1" ht="15.75" customHeight="1" x14ac:dyDescent="0.25">
      <c r="A138" s="35" t="s">
        <v>296</v>
      </c>
      <c r="B138" s="23" t="s">
        <v>297</v>
      </c>
      <c r="C138" s="24"/>
    </row>
    <row r="139" spans="1:3" ht="15.75" customHeight="1" x14ac:dyDescent="0.25">
      <c r="A139" s="33" t="s">
        <v>141</v>
      </c>
      <c r="B139" s="2" t="s">
        <v>142</v>
      </c>
      <c r="C139" s="13"/>
    </row>
    <row r="140" spans="1:3" ht="16.5" customHeight="1" x14ac:dyDescent="0.25">
      <c r="A140" s="33" t="s">
        <v>143</v>
      </c>
      <c r="B140" s="3" t="s">
        <v>144</v>
      </c>
      <c r="C140" s="13"/>
    </row>
    <row r="141" spans="1:3" s="9" customFormat="1" ht="16.5" customHeight="1" x14ac:dyDescent="0.25">
      <c r="A141" s="33" t="s">
        <v>197</v>
      </c>
      <c r="B141" s="3" t="s">
        <v>222</v>
      </c>
      <c r="C141" s="13"/>
    </row>
    <row r="142" spans="1:3" s="9" customFormat="1" ht="16.5" customHeight="1" x14ac:dyDescent="0.25">
      <c r="A142" s="33" t="s">
        <v>198</v>
      </c>
      <c r="B142" s="3" t="s">
        <v>223</v>
      </c>
      <c r="C142" s="13"/>
    </row>
    <row r="143" spans="1:3" ht="15.75" customHeight="1" x14ac:dyDescent="0.25">
      <c r="A143" s="33" t="s">
        <v>145</v>
      </c>
      <c r="B143" s="3" t="s">
        <v>146</v>
      </c>
      <c r="C143" s="13"/>
    </row>
    <row r="144" spans="1:3" ht="15.75" customHeight="1" x14ac:dyDescent="0.25">
      <c r="A144" s="33" t="s">
        <v>147</v>
      </c>
      <c r="B144" s="2" t="s">
        <v>148</v>
      </c>
      <c r="C144" s="13"/>
    </row>
    <row r="145" spans="1:3" ht="15.75" customHeight="1" x14ac:dyDescent="0.25">
      <c r="A145" s="33" t="s">
        <v>149</v>
      </c>
      <c r="B145" s="2" t="s">
        <v>150</v>
      </c>
      <c r="C145" s="13"/>
    </row>
    <row r="146" spans="1:3" s="9" customFormat="1" ht="15.75" customHeight="1" x14ac:dyDescent="0.25">
      <c r="A146" s="33" t="s">
        <v>199</v>
      </c>
      <c r="B146" s="2" t="s">
        <v>224</v>
      </c>
      <c r="C146" s="13"/>
    </row>
    <row r="147" spans="1:3" ht="15.75" customHeight="1" x14ac:dyDescent="0.25">
      <c r="A147" s="33" t="s">
        <v>151</v>
      </c>
      <c r="B147" s="2" t="s">
        <v>152</v>
      </c>
      <c r="C147" s="13"/>
    </row>
    <row r="148" spans="1:3" s="10" customFormat="1" ht="15.75" customHeight="1" x14ac:dyDescent="0.25">
      <c r="A148" s="33" t="s">
        <v>230</v>
      </c>
      <c r="B148" s="2" t="s">
        <v>231</v>
      </c>
      <c r="C148" s="13"/>
    </row>
    <row r="149" spans="1:3" s="9" customFormat="1" ht="15.75" customHeight="1" x14ac:dyDescent="0.25">
      <c r="A149" s="33" t="s">
        <v>200</v>
      </c>
      <c r="B149" s="2" t="s">
        <v>225</v>
      </c>
      <c r="C149" s="13"/>
    </row>
    <row r="150" spans="1:3" ht="15.75" customHeight="1" x14ac:dyDescent="0.25">
      <c r="A150" s="34"/>
      <c r="B150" s="19" t="s">
        <v>302</v>
      </c>
      <c r="C150" s="25">
        <f t="shared" ref="C150" si="1">SUM(C93:C147)</f>
        <v>557408</v>
      </c>
    </row>
    <row r="151" spans="1:3" s="11" customFormat="1" ht="15.75" customHeight="1" x14ac:dyDescent="0.25">
      <c r="A151" s="35">
        <v>2.4</v>
      </c>
      <c r="B151" s="19" t="s">
        <v>248</v>
      </c>
      <c r="C151" s="25"/>
    </row>
    <row r="152" spans="1:3" s="11" customFormat="1" ht="15.75" customHeight="1" x14ac:dyDescent="0.25">
      <c r="A152" s="34" t="s">
        <v>249</v>
      </c>
      <c r="B152" s="19" t="s">
        <v>250</v>
      </c>
      <c r="C152" s="25"/>
    </row>
    <row r="153" spans="1:3" ht="15.75" customHeight="1" x14ac:dyDescent="0.25">
      <c r="A153" s="33" t="s">
        <v>153</v>
      </c>
      <c r="B153" s="4" t="s">
        <v>154</v>
      </c>
      <c r="C153" s="13"/>
    </row>
    <row r="154" spans="1:3" ht="15.75" customHeight="1" x14ac:dyDescent="0.25">
      <c r="A154" s="33" t="s">
        <v>155</v>
      </c>
      <c r="B154" s="4" t="s">
        <v>156</v>
      </c>
      <c r="C154" s="13"/>
    </row>
    <row r="155" spans="1:3" ht="15.75" customHeight="1" x14ac:dyDescent="0.25">
      <c r="A155" s="35"/>
      <c r="B155" s="19" t="s">
        <v>303</v>
      </c>
      <c r="C155" s="25">
        <f t="shared" ref="C155" si="2">SUM(C153:C154)</f>
        <v>0</v>
      </c>
    </row>
    <row r="156" spans="1:3" s="11" customFormat="1" ht="15.75" customHeight="1" x14ac:dyDescent="0.25">
      <c r="A156" s="35">
        <v>2.6</v>
      </c>
      <c r="B156" s="19" t="s">
        <v>251</v>
      </c>
      <c r="C156" s="25"/>
    </row>
    <row r="157" spans="1:3" s="11" customFormat="1" ht="15.75" customHeight="1" x14ac:dyDescent="0.25">
      <c r="A157" s="35" t="s">
        <v>252</v>
      </c>
      <c r="B157" s="19" t="s">
        <v>158</v>
      </c>
      <c r="C157" s="25"/>
    </row>
    <row r="158" spans="1:3" ht="15.75" customHeight="1" x14ac:dyDescent="0.25">
      <c r="A158" s="33" t="s">
        <v>157</v>
      </c>
      <c r="B158" s="4" t="s">
        <v>158</v>
      </c>
      <c r="C158" s="13"/>
    </row>
    <row r="159" spans="1:3" ht="15.75" customHeight="1" x14ac:dyDescent="0.25">
      <c r="A159" s="33" t="s">
        <v>159</v>
      </c>
      <c r="B159" s="4" t="s">
        <v>160</v>
      </c>
      <c r="C159" s="13"/>
    </row>
    <row r="160" spans="1:3" ht="15.75" customHeight="1" x14ac:dyDescent="0.25">
      <c r="A160" s="33" t="s">
        <v>161</v>
      </c>
      <c r="B160" s="4" t="s">
        <v>162</v>
      </c>
      <c r="C160" s="13"/>
    </row>
    <row r="161" spans="1:3" ht="15.75" customHeight="1" x14ac:dyDescent="0.25">
      <c r="A161" s="33" t="s">
        <v>163</v>
      </c>
      <c r="B161" s="4" t="s">
        <v>164</v>
      </c>
      <c r="C161" s="13"/>
    </row>
    <row r="162" spans="1:3" s="11" customFormat="1" ht="15.75" customHeight="1" x14ac:dyDescent="0.25">
      <c r="A162" s="33" t="s">
        <v>298</v>
      </c>
      <c r="B162" s="43" t="s">
        <v>311</v>
      </c>
      <c r="C162" s="13"/>
    </row>
    <row r="163" spans="1:3" s="7" customFormat="1" ht="15.75" customHeight="1" x14ac:dyDescent="0.25">
      <c r="A163" s="33" t="s">
        <v>173</v>
      </c>
      <c r="B163" s="4" t="s">
        <v>174</v>
      </c>
      <c r="C163" s="13"/>
    </row>
    <row r="164" spans="1:3" s="11" customFormat="1" ht="15.75" customHeight="1" x14ac:dyDescent="0.25">
      <c r="A164" s="35" t="s">
        <v>298</v>
      </c>
      <c r="B164" s="23" t="s">
        <v>299</v>
      </c>
      <c r="C164" s="24"/>
    </row>
    <row r="165" spans="1:3" s="5" customFormat="1" ht="15.75" customHeight="1" x14ac:dyDescent="0.25">
      <c r="A165" s="33" t="s">
        <v>168</v>
      </c>
      <c r="B165" s="4" t="s">
        <v>169</v>
      </c>
      <c r="C165" s="13"/>
    </row>
    <row r="166" spans="1:3" s="11" customFormat="1" ht="15.75" customHeight="1" x14ac:dyDescent="0.25">
      <c r="A166" s="35" t="s">
        <v>300</v>
      </c>
      <c r="B166" s="23" t="s">
        <v>301</v>
      </c>
      <c r="C166" s="24"/>
    </row>
    <row r="167" spans="1:3" ht="15.75" customHeight="1" x14ac:dyDescent="0.25">
      <c r="A167" s="33" t="s">
        <v>165</v>
      </c>
      <c r="B167" s="4" t="s">
        <v>166</v>
      </c>
      <c r="C167" s="13"/>
    </row>
    <row r="168" spans="1:3" ht="15.75" customHeight="1" x14ac:dyDescent="0.25">
      <c r="A168" s="36"/>
      <c r="B168" s="19" t="s">
        <v>304</v>
      </c>
      <c r="C168" s="20">
        <f t="shared" ref="C168" si="3">SUM(C158:C167)</f>
        <v>0</v>
      </c>
    </row>
    <row r="169" spans="1:3" ht="19.5" customHeight="1" thickBot="1" x14ac:dyDescent="0.3">
      <c r="A169" s="37"/>
      <c r="B169" s="21" t="s">
        <v>305</v>
      </c>
      <c r="C169" s="22">
        <f>C90+C33+C150+C168+C154+C153</f>
        <v>17871259.710000001</v>
      </c>
    </row>
    <row r="170" spans="1:3" ht="15.75" customHeight="1" thickTop="1" x14ac:dyDescent="0.2"/>
    <row r="171" spans="1:3" ht="15.75" customHeight="1" x14ac:dyDescent="0.2">
      <c r="A171" s="16" t="s">
        <v>307</v>
      </c>
      <c r="B171" s="17"/>
    </row>
    <row r="172" spans="1:3" s="18" customFormat="1" ht="37.5" customHeight="1" x14ac:dyDescent="0.2">
      <c r="A172" s="16"/>
      <c r="B172" s="29"/>
    </row>
    <row r="173" spans="1:3" ht="15.75" customHeight="1" x14ac:dyDescent="0.2">
      <c r="A173" s="17" t="s">
        <v>308</v>
      </c>
      <c r="B173" s="38"/>
    </row>
    <row r="174" spans="1:3" ht="15.75" customHeight="1" x14ac:dyDescent="0.2">
      <c r="A174" s="17" t="s">
        <v>309</v>
      </c>
      <c r="B174" s="16"/>
    </row>
    <row r="175" spans="1:3" ht="15.75" customHeight="1" x14ac:dyDescent="0.2">
      <c r="B175" s="15"/>
    </row>
    <row r="176" spans="1:3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</sheetData>
  <mergeCells count="5">
    <mergeCell ref="A7:C7"/>
    <mergeCell ref="A8:C8"/>
    <mergeCell ref="A9:C9"/>
    <mergeCell ref="A10:C10"/>
    <mergeCell ref="A11:B11"/>
  </mergeCells>
  <pageMargins left="0.82677165354330717" right="0.19685039370078741" top="0.15748031496062992" bottom="0.47244094488188981" header="0" footer="0"/>
  <pageSetup scale="9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tabSelected="1" topLeftCell="A46" workbookViewId="0">
      <selection activeCell="C77" sqref="C77"/>
    </sheetView>
  </sheetViews>
  <sheetFormatPr defaultColWidth="10" defaultRowHeight="14.25" x14ac:dyDescent="0.2"/>
  <cols>
    <col min="1" max="1" width="68" style="44" customWidth="1"/>
    <col min="2" max="2" width="13" style="44" customWidth="1"/>
    <col min="3" max="3" width="12.125" style="44" customWidth="1"/>
    <col min="4" max="4" width="11.75" style="44" customWidth="1"/>
    <col min="5" max="5" width="12" style="44" customWidth="1"/>
    <col min="6" max="6" width="7.625" style="44" customWidth="1"/>
    <col min="7" max="7" width="6.875" style="44" customWidth="1"/>
    <col min="8" max="8" width="7.5" style="44" customWidth="1"/>
    <col min="9" max="9" width="6.625" style="44" customWidth="1"/>
    <col min="10" max="10" width="5.625" style="44" customWidth="1"/>
    <col min="11" max="11" width="8.5" style="44" customWidth="1"/>
    <col min="12" max="12" width="8.625" style="44" customWidth="1"/>
    <col min="13" max="13" width="7.625" style="44" customWidth="1"/>
    <col min="14" max="14" width="6" style="44" customWidth="1"/>
    <col min="15" max="15" width="4.375" style="44" customWidth="1"/>
    <col min="16" max="16" width="13.625" style="44" customWidth="1"/>
    <col min="17" max="16384" width="10" style="44"/>
  </cols>
  <sheetData>
    <row r="1" spans="1:17" ht="23.25" customHeight="1" x14ac:dyDescent="0.2">
      <c r="A1" s="69" t="s">
        <v>312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7" ht="18" customHeight="1" x14ac:dyDescent="0.2">
      <c r="A2" s="71" t="s">
        <v>313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7" ht="13.5" customHeight="1" x14ac:dyDescent="0.2">
      <c r="A3" s="73">
        <v>2022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ht="12.75" customHeight="1" x14ac:dyDescent="0.2">
      <c r="A4" s="75" t="s">
        <v>314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5" customHeight="1" x14ac:dyDescent="0.2">
      <c r="A5" s="76" t="s">
        <v>315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7" ht="4.5" customHeight="1" x14ac:dyDescent="0.2"/>
    <row r="7" spans="1:17" ht="25.5" customHeight="1" x14ac:dyDescent="0.2">
      <c r="A7" s="77" t="s">
        <v>316</v>
      </c>
      <c r="B7" s="78" t="s">
        <v>317</v>
      </c>
      <c r="C7" s="78" t="s">
        <v>318</v>
      </c>
      <c r="D7" s="79" t="s">
        <v>319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7" ht="11.25" customHeight="1" x14ac:dyDescent="0.25">
      <c r="A8" s="77"/>
      <c r="B8" s="78"/>
      <c r="C8" s="78"/>
      <c r="D8" s="62" t="s">
        <v>320</v>
      </c>
      <c r="E8" s="62" t="s">
        <v>321</v>
      </c>
      <c r="F8" s="62" t="s">
        <v>322</v>
      </c>
      <c r="G8" s="62" t="s">
        <v>323</v>
      </c>
      <c r="H8" s="62" t="s">
        <v>324</v>
      </c>
      <c r="I8" s="62" t="s">
        <v>325</v>
      </c>
      <c r="J8" s="62" t="s">
        <v>326</v>
      </c>
      <c r="K8" s="62" t="s">
        <v>327</v>
      </c>
      <c r="L8" s="62" t="s">
        <v>405</v>
      </c>
      <c r="M8" s="62" t="s">
        <v>328</v>
      </c>
      <c r="N8" s="62" t="s">
        <v>415</v>
      </c>
      <c r="O8" s="62" t="s">
        <v>406</v>
      </c>
      <c r="P8" s="62" t="s">
        <v>329</v>
      </c>
    </row>
    <row r="9" spans="1:17" ht="14.25" customHeight="1" x14ac:dyDescent="0.2">
      <c r="A9" s="51" t="s">
        <v>330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7" ht="15.75" customHeight="1" x14ac:dyDescent="0.2">
      <c r="A10" s="53" t="s">
        <v>331</v>
      </c>
      <c r="B10" s="54">
        <f>B11+B12+B15</f>
        <v>122221626</v>
      </c>
      <c r="C10" s="54">
        <f>C11+C12+C15</f>
        <v>122221626</v>
      </c>
      <c r="D10" s="54">
        <f t="shared" ref="D10:O10" si="0">D11+D12+D15</f>
        <v>10318594.130000001</v>
      </c>
      <c r="E10" s="54">
        <f t="shared" si="0"/>
        <v>13121888.960000001</v>
      </c>
      <c r="F10" s="54">
        <f t="shared" si="0"/>
        <v>0</v>
      </c>
      <c r="G10" s="54">
        <f t="shared" si="0"/>
        <v>0</v>
      </c>
      <c r="H10" s="54">
        <f t="shared" si="0"/>
        <v>0</v>
      </c>
      <c r="I10" s="54">
        <f t="shared" si="0"/>
        <v>0</v>
      </c>
      <c r="J10" s="54">
        <f t="shared" si="0"/>
        <v>0</v>
      </c>
      <c r="K10" s="54">
        <f t="shared" si="0"/>
        <v>0</v>
      </c>
      <c r="L10" s="54">
        <f t="shared" si="0"/>
        <v>0</v>
      </c>
      <c r="M10" s="54">
        <f t="shared" si="0"/>
        <v>0</v>
      </c>
      <c r="N10" s="54">
        <f t="shared" si="0"/>
        <v>0</v>
      </c>
      <c r="O10" s="54">
        <f t="shared" si="0"/>
        <v>0</v>
      </c>
      <c r="P10" s="54">
        <f>SUM(D10:O10)</f>
        <v>23440483.090000004</v>
      </c>
    </row>
    <row r="11" spans="1:17" ht="19.5" customHeight="1" x14ac:dyDescent="0.2">
      <c r="A11" s="55" t="s">
        <v>332</v>
      </c>
      <c r="B11" s="56">
        <v>93300360</v>
      </c>
      <c r="C11" s="56">
        <v>93300360</v>
      </c>
      <c r="D11" s="56">
        <v>8974683.2300000004</v>
      </c>
      <c r="E11" s="56">
        <f>11102082.23+20000</f>
        <v>11122082.23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f>SUM(D11:O11)</f>
        <v>20096765.460000001</v>
      </c>
    </row>
    <row r="12" spans="1:17" x14ac:dyDescent="0.2">
      <c r="A12" s="55" t="s">
        <v>333</v>
      </c>
      <c r="B12" s="56">
        <v>16002000</v>
      </c>
      <c r="C12" s="56">
        <v>16002000</v>
      </c>
      <c r="D12" s="56">
        <v>333500</v>
      </c>
      <c r="E12" s="56">
        <v>333500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f>SUM(D12:O12)</f>
        <v>667000</v>
      </c>
    </row>
    <row r="13" spans="1:17" x14ac:dyDescent="0.2">
      <c r="A13" s="55" t="s">
        <v>334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45"/>
    </row>
    <row r="14" spans="1:17" x14ac:dyDescent="0.2">
      <c r="A14" s="55" t="s">
        <v>335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</row>
    <row r="15" spans="1:17" x14ac:dyDescent="0.2">
      <c r="A15" s="55" t="s">
        <v>336</v>
      </c>
      <c r="B15" s="56">
        <v>12919266</v>
      </c>
      <c r="C15" s="56">
        <v>12919266</v>
      </c>
      <c r="D15" s="56">
        <v>1010410.9</v>
      </c>
      <c r="E15" s="56">
        <f>778532.3+789667.82+98106.61</f>
        <v>1666306.7300000002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f>SUM(D15:O15)</f>
        <v>2676717.6300000004</v>
      </c>
    </row>
    <row r="16" spans="1:17" x14ac:dyDescent="0.2">
      <c r="A16" s="53" t="s">
        <v>337</v>
      </c>
      <c r="B16" s="54">
        <f>B17+B18+B19+B20+B21+B22+B23+B24+B25</f>
        <v>157568266</v>
      </c>
      <c r="C16" s="54">
        <f>C17+C18+C19+C20+C21+C22+C23+C24+C25</f>
        <v>157568266</v>
      </c>
      <c r="D16" s="54">
        <f t="shared" ref="D16:O16" si="1">D17+D18+D19+D20+D21+D22+D23+D24</f>
        <v>2041119.06</v>
      </c>
      <c r="E16" s="54">
        <f>E17+E18+E19+E20+E21+E22+E23+E24</f>
        <v>4191962.75</v>
      </c>
      <c r="F16" s="54">
        <f t="shared" si="1"/>
        <v>0</v>
      </c>
      <c r="G16" s="54">
        <f t="shared" si="1"/>
        <v>0</v>
      </c>
      <c r="H16" s="54">
        <f t="shared" si="1"/>
        <v>0</v>
      </c>
      <c r="I16" s="54">
        <f t="shared" si="1"/>
        <v>0</v>
      </c>
      <c r="J16" s="54">
        <f t="shared" si="1"/>
        <v>0</v>
      </c>
      <c r="K16" s="54">
        <f>K17+K18+K19+K20+K21+K22+K23+K24+K25</f>
        <v>0</v>
      </c>
      <c r="L16" s="54">
        <f t="shared" si="1"/>
        <v>0</v>
      </c>
      <c r="M16" s="54">
        <f t="shared" si="1"/>
        <v>0</v>
      </c>
      <c r="N16" s="54">
        <f t="shared" si="1"/>
        <v>0</v>
      </c>
      <c r="O16" s="54">
        <f t="shared" si="1"/>
        <v>0</v>
      </c>
      <c r="P16" s="54">
        <f>SUM(D16:O16)</f>
        <v>6233081.8100000005</v>
      </c>
    </row>
    <row r="17" spans="1:16" x14ac:dyDescent="0.2">
      <c r="A17" s="55" t="s">
        <v>338</v>
      </c>
      <c r="B17" s="56">
        <v>22370000</v>
      </c>
      <c r="C17" s="56">
        <v>22370000</v>
      </c>
      <c r="D17" s="56">
        <v>2041119.06</v>
      </c>
      <c r="E17" s="56">
        <f>477608.77+399421.17+1754566.25+485060.35</f>
        <v>3116656.54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f>SUM(D17:O17)</f>
        <v>5157775.5999999996</v>
      </c>
    </row>
    <row r="18" spans="1:16" x14ac:dyDescent="0.2">
      <c r="A18" s="55" t="s">
        <v>339</v>
      </c>
      <c r="B18" s="56">
        <v>1100000</v>
      </c>
      <c r="C18" s="56">
        <v>1100000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f t="shared" ref="P18:P20" si="2">SUM(D18:O18)</f>
        <v>0</v>
      </c>
    </row>
    <row r="19" spans="1:16" x14ac:dyDescent="0.2">
      <c r="A19" s="55" t="s">
        <v>340</v>
      </c>
      <c r="B19" s="56">
        <v>4200000</v>
      </c>
      <c r="C19" s="56">
        <v>4200000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f t="shared" si="2"/>
        <v>0</v>
      </c>
    </row>
    <row r="20" spans="1:16" x14ac:dyDescent="0.2">
      <c r="A20" s="55" t="s">
        <v>341</v>
      </c>
      <c r="B20" s="56">
        <v>2720000</v>
      </c>
      <c r="C20" s="56">
        <v>2720000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f t="shared" si="2"/>
        <v>0</v>
      </c>
    </row>
    <row r="21" spans="1:16" x14ac:dyDescent="0.2">
      <c r="A21" s="55" t="s">
        <v>342</v>
      </c>
      <c r="B21" s="56">
        <v>14053244</v>
      </c>
      <c r="C21" s="56">
        <v>14053244</v>
      </c>
      <c r="D21" s="56">
        <v>0</v>
      </c>
      <c r="E21" s="56">
        <v>1075306.21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f>SUM(D21:O21)</f>
        <v>1075306.21</v>
      </c>
    </row>
    <row r="22" spans="1:16" x14ac:dyDescent="0.2">
      <c r="A22" s="55" t="s">
        <v>343</v>
      </c>
      <c r="B22" s="56">
        <v>4900000</v>
      </c>
      <c r="C22" s="56">
        <v>4900000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f>SUM(D22:O22)</f>
        <v>0</v>
      </c>
    </row>
    <row r="23" spans="1:16" ht="25.5" x14ac:dyDescent="0.2">
      <c r="A23" s="57" t="s">
        <v>344</v>
      </c>
      <c r="B23" s="56">
        <v>5400000</v>
      </c>
      <c r="C23" s="56">
        <v>5400000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f>SUM(D23:O23)</f>
        <v>0</v>
      </c>
    </row>
    <row r="24" spans="1:16" x14ac:dyDescent="0.2">
      <c r="A24" s="55" t="s">
        <v>345</v>
      </c>
      <c r="B24" s="56">
        <v>100625022</v>
      </c>
      <c r="C24" s="56">
        <v>100625022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f>SUM(D24:O24)</f>
        <v>0</v>
      </c>
    </row>
    <row r="25" spans="1:16" x14ac:dyDescent="0.2">
      <c r="A25" s="55" t="s">
        <v>346</v>
      </c>
      <c r="B25" s="56">
        <v>2200000</v>
      </c>
      <c r="C25" s="56">
        <v>2200000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/>
      <c r="P25" s="56">
        <f>SUM(D25:O25)</f>
        <v>0</v>
      </c>
    </row>
    <row r="26" spans="1:16" x14ac:dyDescent="0.2">
      <c r="A26" s="53" t="s">
        <v>347</v>
      </c>
      <c r="B26" s="54">
        <f>B27+B28+B29+B30+B31+B32+B33+B35</f>
        <v>15857000</v>
      </c>
      <c r="C26" s="54">
        <f>C27+C28+C29+C30+C31+C32+C33+C35</f>
        <v>15857000</v>
      </c>
      <c r="D26" s="54">
        <f t="shared" ref="D26:P26" si="3">D27+D28+D29+D30+D31+D32+D33+D35</f>
        <v>479407</v>
      </c>
      <c r="E26" s="54">
        <f t="shared" si="3"/>
        <v>557408</v>
      </c>
      <c r="F26" s="54">
        <f t="shared" si="3"/>
        <v>0</v>
      </c>
      <c r="G26" s="54">
        <f t="shared" si="3"/>
        <v>0</v>
      </c>
      <c r="H26" s="54">
        <f t="shared" si="3"/>
        <v>0</v>
      </c>
      <c r="I26" s="54">
        <f t="shared" si="3"/>
        <v>0</v>
      </c>
      <c r="J26" s="54">
        <f t="shared" si="3"/>
        <v>0</v>
      </c>
      <c r="K26" s="54">
        <f t="shared" si="3"/>
        <v>0</v>
      </c>
      <c r="L26" s="54">
        <f t="shared" si="3"/>
        <v>0</v>
      </c>
      <c r="M26" s="54">
        <f t="shared" si="3"/>
        <v>0</v>
      </c>
      <c r="N26" s="54">
        <f t="shared" si="3"/>
        <v>0</v>
      </c>
      <c r="O26" s="54">
        <f t="shared" si="3"/>
        <v>0</v>
      </c>
      <c r="P26" s="54">
        <f t="shared" si="3"/>
        <v>1036815</v>
      </c>
    </row>
    <row r="27" spans="1:16" x14ac:dyDescent="0.2">
      <c r="A27" s="55" t="s">
        <v>348</v>
      </c>
      <c r="B27" s="56">
        <v>800000</v>
      </c>
      <c r="C27" s="56">
        <v>800000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f t="shared" ref="P27:P33" si="4">SUM(D27:O27)</f>
        <v>0</v>
      </c>
    </row>
    <row r="28" spans="1:16" x14ac:dyDescent="0.2">
      <c r="A28" s="55" t="s">
        <v>349</v>
      </c>
      <c r="B28" s="56">
        <v>900000</v>
      </c>
      <c r="C28" s="56">
        <v>900000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f t="shared" si="4"/>
        <v>0</v>
      </c>
    </row>
    <row r="29" spans="1:16" x14ac:dyDescent="0.2">
      <c r="A29" s="55" t="s">
        <v>350</v>
      </c>
      <c r="B29" s="56">
        <v>925000</v>
      </c>
      <c r="C29" s="56">
        <v>925000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f t="shared" si="4"/>
        <v>0</v>
      </c>
    </row>
    <row r="30" spans="1:16" x14ac:dyDescent="0.2">
      <c r="A30" s="55" t="s">
        <v>351</v>
      </c>
      <c r="B30" s="56">
        <v>420000</v>
      </c>
      <c r="C30" s="56">
        <v>420000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f t="shared" si="4"/>
        <v>0</v>
      </c>
    </row>
    <row r="31" spans="1:16" x14ac:dyDescent="0.2">
      <c r="A31" s="55" t="s">
        <v>352</v>
      </c>
      <c r="B31" s="56">
        <v>1400000</v>
      </c>
      <c r="C31" s="56">
        <v>1400000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f t="shared" si="4"/>
        <v>0</v>
      </c>
    </row>
    <row r="32" spans="1:16" x14ac:dyDescent="0.2">
      <c r="A32" s="55" t="s">
        <v>353</v>
      </c>
      <c r="B32" s="56">
        <v>342000</v>
      </c>
      <c r="C32" s="56">
        <v>342000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f t="shared" si="4"/>
        <v>0</v>
      </c>
    </row>
    <row r="33" spans="1:16" x14ac:dyDescent="0.2">
      <c r="A33" s="55" t="s">
        <v>354</v>
      </c>
      <c r="B33" s="56">
        <v>6350000</v>
      </c>
      <c r="C33" s="56">
        <v>6350000</v>
      </c>
      <c r="D33" s="56">
        <v>479407</v>
      </c>
      <c r="E33" s="56">
        <v>557408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f t="shared" si="4"/>
        <v>1036815</v>
      </c>
    </row>
    <row r="34" spans="1:16" x14ac:dyDescent="0.2">
      <c r="A34" s="60" t="s">
        <v>355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/>
      <c r="P34" s="56"/>
    </row>
    <row r="35" spans="1:16" x14ac:dyDescent="0.2">
      <c r="A35" s="55" t="s">
        <v>356</v>
      </c>
      <c r="B35" s="56">
        <v>4720000</v>
      </c>
      <c r="C35" s="56">
        <v>4720000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f>SUM(D35:O35)</f>
        <v>0</v>
      </c>
    </row>
    <row r="36" spans="1:16" x14ac:dyDescent="0.2">
      <c r="A36" s="53" t="s">
        <v>357</v>
      </c>
      <c r="B36" s="54">
        <f>B37</f>
        <v>400000</v>
      </c>
      <c r="C36" s="54">
        <f>C37</f>
        <v>400000</v>
      </c>
      <c r="D36" s="54">
        <f t="shared" ref="D36:P36" si="5">D37</f>
        <v>0</v>
      </c>
      <c r="E36" s="54">
        <f t="shared" si="5"/>
        <v>0</v>
      </c>
      <c r="F36" s="54">
        <f t="shared" si="5"/>
        <v>0</v>
      </c>
      <c r="G36" s="54">
        <f t="shared" si="5"/>
        <v>0</v>
      </c>
      <c r="H36" s="54">
        <f t="shared" si="5"/>
        <v>0</v>
      </c>
      <c r="I36" s="54">
        <f t="shared" si="5"/>
        <v>0</v>
      </c>
      <c r="J36" s="54">
        <f t="shared" si="5"/>
        <v>0</v>
      </c>
      <c r="K36" s="54">
        <f t="shared" si="5"/>
        <v>0</v>
      </c>
      <c r="L36" s="54">
        <f t="shared" si="5"/>
        <v>0</v>
      </c>
      <c r="M36" s="54">
        <f t="shared" si="5"/>
        <v>0</v>
      </c>
      <c r="N36" s="54">
        <f t="shared" si="5"/>
        <v>0</v>
      </c>
      <c r="O36" s="54">
        <f t="shared" si="5"/>
        <v>0</v>
      </c>
      <c r="P36" s="54">
        <f t="shared" si="5"/>
        <v>0</v>
      </c>
    </row>
    <row r="37" spans="1:16" x14ac:dyDescent="0.2">
      <c r="A37" s="55" t="s">
        <v>358</v>
      </c>
      <c r="B37" s="56">
        <v>400000</v>
      </c>
      <c r="C37" s="56">
        <v>400000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</row>
    <row r="38" spans="1:16" x14ac:dyDescent="0.2">
      <c r="A38" s="55" t="s">
        <v>359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</row>
    <row r="39" spans="1:16" x14ac:dyDescent="0.2">
      <c r="A39" s="55" t="s">
        <v>360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</row>
    <row r="40" spans="1:16" x14ac:dyDescent="0.2">
      <c r="A40" s="55" t="s">
        <v>361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</row>
    <row r="41" spans="1:16" x14ac:dyDescent="0.2">
      <c r="A41" s="55" t="s">
        <v>362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</row>
    <row r="42" spans="1:16" x14ac:dyDescent="0.2">
      <c r="A42" s="55" t="s">
        <v>363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</row>
    <row r="43" spans="1:16" x14ac:dyDescent="0.2">
      <c r="A43" s="55" t="s">
        <v>364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</row>
    <row r="44" spans="1:16" x14ac:dyDescent="0.2">
      <c r="A44" s="55" t="s">
        <v>365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</row>
    <row r="45" spans="1:16" x14ac:dyDescent="0.2">
      <c r="A45" s="53" t="s">
        <v>366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</row>
    <row r="46" spans="1:16" x14ac:dyDescent="0.2">
      <c r="A46" s="55" t="s">
        <v>367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</row>
    <row r="47" spans="1:16" x14ac:dyDescent="0.2">
      <c r="A47" s="55" t="s">
        <v>368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</row>
    <row r="48" spans="1:16" x14ac:dyDescent="0.2">
      <c r="A48" s="55" t="s">
        <v>369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</row>
    <row r="49" spans="1:16" x14ac:dyDescent="0.2">
      <c r="A49" s="55" t="s">
        <v>370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</row>
    <row r="50" spans="1:16" x14ac:dyDescent="0.2">
      <c r="A50" s="55" t="s">
        <v>371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</row>
    <row r="51" spans="1:16" x14ac:dyDescent="0.2">
      <c r="A51" s="55" t="s">
        <v>372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</row>
    <row r="52" spans="1:16" x14ac:dyDescent="0.2">
      <c r="A52" s="53" t="s">
        <v>373</v>
      </c>
      <c r="B52" s="54">
        <f>B53+B56+B57</f>
        <v>6100000</v>
      </c>
      <c r="C52" s="54">
        <f>C53+C56+C57+C54</f>
        <v>6100000</v>
      </c>
      <c r="D52" s="54">
        <f t="shared" ref="D52:G52" si="6">D53+D56+D57</f>
        <v>0</v>
      </c>
      <c r="E52" s="54">
        <f t="shared" si="6"/>
        <v>0</v>
      </c>
      <c r="F52" s="54">
        <f t="shared" si="6"/>
        <v>0</v>
      </c>
      <c r="G52" s="54">
        <f t="shared" si="6"/>
        <v>0</v>
      </c>
      <c r="H52" s="54">
        <f>H54</f>
        <v>0</v>
      </c>
      <c r="I52" s="54">
        <f t="shared" ref="I52:N52" si="7">I53+I56+I57</f>
        <v>0</v>
      </c>
      <c r="J52" s="54">
        <f t="shared" si="7"/>
        <v>0</v>
      </c>
      <c r="K52" s="54">
        <f t="shared" si="7"/>
        <v>0</v>
      </c>
      <c r="L52" s="54">
        <f t="shared" si="7"/>
        <v>0</v>
      </c>
      <c r="M52" s="54">
        <f t="shared" si="7"/>
        <v>0</v>
      </c>
      <c r="N52" s="54">
        <f t="shared" si="7"/>
        <v>0</v>
      </c>
      <c r="O52" s="54">
        <f>O53+O56+O57+O54</f>
        <v>0</v>
      </c>
      <c r="P52" s="54">
        <f>SUM(D52:O52)</f>
        <v>0</v>
      </c>
    </row>
    <row r="53" spans="1:16" x14ac:dyDescent="0.2">
      <c r="A53" s="55" t="s">
        <v>374</v>
      </c>
      <c r="B53" s="56">
        <v>2500000</v>
      </c>
      <c r="C53" s="56">
        <v>2500000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f>SUM(D53:O53)</f>
        <v>0</v>
      </c>
    </row>
    <row r="54" spans="1:16" x14ac:dyDescent="0.2">
      <c r="A54" s="55" t="s">
        <v>375</v>
      </c>
      <c r="B54" s="56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f>SUM(D54:O54)</f>
        <v>0</v>
      </c>
    </row>
    <row r="55" spans="1:16" x14ac:dyDescent="0.2">
      <c r="A55" s="55" t="s">
        <v>376</v>
      </c>
      <c r="B55" s="56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f t="shared" ref="P55:P62" si="8">SUM(D55:O55)</f>
        <v>0</v>
      </c>
    </row>
    <row r="56" spans="1:16" x14ac:dyDescent="0.2">
      <c r="A56" s="55" t="s">
        <v>377</v>
      </c>
      <c r="B56" s="56">
        <v>3500000</v>
      </c>
      <c r="C56" s="56">
        <v>3500000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f t="shared" si="8"/>
        <v>0</v>
      </c>
    </row>
    <row r="57" spans="1:16" x14ac:dyDescent="0.2">
      <c r="A57" s="55" t="s">
        <v>378</v>
      </c>
      <c r="B57" s="56">
        <v>100000</v>
      </c>
      <c r="C57" s="56">
        <v>100000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f t="shared" si="8"/>
        <v>0</v>
      </c>
    </row>
    <row r="58" spans="1:16" x14ac:dyDescent="0.2">
      <c r="A58" s="55" t="s">
        <v>379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f t="shared" si="8"/>
        <v>0</v>
      </c>
    </row>
    <row r="59" spans="1:16" x14ac:dyDescent="0.2">
      <c r="A59" s="55" t="s">
        <v>380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f t="shared" si="8"/>
        <v>0</v>
      </c>
    </row>
    <row r="60" spans="1:16" x14ac:dyDescent="0.2">
      <c r="A60" s="55" t="s">
        <v>381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f t="shared" si="8"/>
        <v>0</v>
      </c>
    </row>
    <row r="61" spans="1:16" x14ac:dyDescent="0.2">
      <c r="A61" s="55" t="s">
        <v>382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f t="shared" si="8"/>
        <v>0</v>
      </c>
    </row>
    <row r="62" spans="1:16" x14ac:dyDescent="0.2">
      <c r="A62" s="53" t="s">
        <v>383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f t="shared" si="8"/>
        <v>0</v>
      </c>
    </row>
    <row r="63" spans="1:16" x14ac:dyDescent="0.2">
      <c r="A63" s="55" t="s">
        <v>384</v>
      </c>
      <c r="B63" s="56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</row>
    <row r="64" spans="1:16" x14ac:dyDescent="0.2">
      <c r="A64" s="55" t="s">
        <v>385</v>
      </c>
      <c r="B64" s="56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</row>
    <row r="65" spans="1:16" x14ac:dyDescent="0.2">
      <c r="A65" s="55" t="s">
        <v>386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</row>
    <row r="66" spans="1:16" x14ac:dyDescent="0.2">
      <c r="A66" s="55" t="s">
        <v>387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</row>
    <row r="67" spans="1:16" x14ac:dyDescent="0.2">
      <c r="A67" s="53" t="s">
        <v>388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</row>
    <row r="68" spans="1:16" x14ac:dyDescent="0.2">
      <c r="A68" s="55" t="s">
        <v>389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</row>
    <row r="69" spans="1:16" x14ac:dyDescent="0.2">
      <c r="A69" s="55" t="s">
        <v>390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</row>
    <row r="70" spans="1:16" x14ac:dyDescent="0.2">
      <c r="A70" s="53" t="s">
        <v>391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</row>
    <row r="71" spans="1:16" x14ac:dyDescent="0.2">
      <c r="A71" s="55" t="s">
        <v>392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</row>
    <row r="72" spans="1:16" x14ac:dyDescent="0.2">
      <c r="A72" s="55" t="s">
        <v>393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</row>
    <row r="73" spans="1:16" x14ac:dyDescent="0.2">
      <c r="A73" s="55" t="s">
        <v>394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</row>
    <row r="74" spans="1:16" x14ac:dyDescent="0.2">
      <c r="A74" s="51" t="s">
        <v>395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</row>
    <row r="75" spans="1:16" x14ac:dyDescent="0.2">
      <c r="A75" s="53" t="s">
        <v>396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</row>
    <row r="76" spans="1:16" x14ac:dyDescent="0.2">
      <c r="A76" s="55" t="s">
        <v>397</v>
      </c>
      <c r="B76" s="56">
        <v>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</row>
    <row r="77" spans="1:16" x14ac:dyDescent="0.2">
      <c r="A77" s="55" t="s">
        <v>398</v>
      </c>
      <c r="B77" s="56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</row>
    <row r="78" spans="1:16" x14ac:dyDescent="0.2">
      <c r="A78" s="53" t="s">
        <v>399</v>
      </c>
      <c r="B78" s="56">
        <v>0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</row>
    <row r="79" spans="1:16" x14ac:dyDescent="0.2">
      <c r="A79" s="55" t="s">
        <v>400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</row>
    <row r="80" spans="1:16" x14ac:dyDescent="0.2">
      <c r="A80" s="55" t="s">
        <v>401</v>
      </c>
      <c r="B80" s="56">
        <v>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</row>
    <row r="81" spans="1:16" x14ac:dyDescent="0.2">
      <c r="A81" s="53" t="s">
        <v>402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</row>
    <row r="82" spans="1:16" x14ac:dyDescent="0.2">
      <c r="A82" s="55" t="s">
        <v>403</v>
      </c>
      <c r="B82" s="56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</row>
    <row r="83" spans="1:16" ht="24" customHeight="1" x14ac:dyDescent="0.25">
      <c r="A83" s="58" t="s">
        <v>404</v>
      </c>
      <c r="B83" s="59">
        <f>B52+B36+B26+B16+B10</f>
        <v>302146892</v>
      </c>
      <c r="C83" s="59">
        <f>C52+C36+C26+C16+C10</f>
        <v>302146892</v>
      </c>
      <c r="D83" s="59">
        <f t="shared" ref="D83:P83" si="9">D52+D36+D26+D16+D10</f>
        <v>12839120.190000001</v>
      </c>
      <c r="E83" s="59">
        <f t="shared" si="9"/>
        <v>17871259.710000001</v>
      </c>
      <c r="F83" s="59">
        <f t="shared" si="9"/>
        <v>0</v>
      </c>
      <c r="G83" s="59">
        <f t="shared" si="9"/>
        <v>0</v>
      </c>
      <c r="H83" s="59">
        <f t="shared" si="9"/>
        <v>0</v>
      </c>
      <c r="I83" s="59">
        <f t="shared" si="9"/>
        <v>0</v>
      </c>
      <c r="J83" s="59">
        <f t="shared" si="9"/>
        <v>0</v>
      </c>
      <c r="K83" s="59">
        <f t="shared" si="9"/>
        <v>0</v>
      </c>
      <c r="L83" s="59">
        <f t="shared" si="9"/>
        <v>0</v>
      </c>
      <c r="M83" s="59">
        <f t="shared" si="9"/>
        <v>0</v>
      </c>
      <c r="N83" s="59">
        <f t="shared" si="9"/>
        <v>0</v>
      </c>
      <c r="O83" s="59">
        <f t="shared" si="9"/>
        <v>0</v>
      </c>
      <c r="P83" s="59">
        <f t="shared" si="9"/>
        <v>30710379.900000006</v>
      </c>
    </row>
    <row r="84" spans="1:16" ht="8.25" customHeight="1" x14ac:dyDescent="0.2"/>
    <row r="85" spans="1:16" ht="18.75" x14ac:dyDescent="0.3">
      <c r="A85" s="46" t="s">
        <v>407</v>
      </c>
      <c r="B85" s="47"/>
      <c r="C85" s="47"/>
      <c r="D85" s="47"/>
      <c r="E85" s="46"/>
      <c r="F85" s="67" t="s">
        <v>409</v>
      </c>
      <c r="G85" s="67"/>
      <c r="H85" s="67"/>
      <c r="I85" s="67"/>
    </row>
    <row r="86" spans="1:16" ht="29.25" customHeight="1" x14ac:dyDescent="0.2">
      <c r="A86" s="61" t="s">
        <v>413</v>
      </c>
      <c r="F86" s="67" t="s">
        <v>414</v>
      </c>
      <c r="G86" s="67"/>
      <c r="H86" s="67"/>
      <c r="I86" s="67"/>
    </row>
    <row r="87" spans="1:16" ht="18.75" x14ac:dyDescent="0.3">
      <c r="A87" s="48" t="s">
        <v>408</v>
      </c>
      <c r="B87" s="46" t="s">
        <v>410</v>
      </c>
      <c r="C87" s="47"/>
      <c r="D87" s="47"/>
      <c r="E87" s="47"/>
      <c r="F87" s="68" t="s">
        <v>411</v>
      </c>
      <c r="G87" s="68"/>
      <c r="H87" s="68"/>
      <c r="I87" s="68"/>
      <c r="J87" s="49"/>
      <c r="K87" s="47"/>
    </row>
    <row r="88" spans="1:16" ht="15" x14ac:dyDescent="0.2">
      <c r="A88" s="16" t="s">
        <v>416</v>
      </c>
      <c r="B88" s="17"/>
      <c r="C88" s="50"/>
      <c r="D88" s="50"/>
      <c r="E88" s="50"/>
      <c r="F88" s="67" t="s">
        <v>412</v>
      </c>
      <c r="G88" s="67"/>
      <c r="H88" s="67"/>
      <c r="I88" s="67"/>
    </row>
  </sheetData>
  <mergeCells count="13">
    <mergeCell ref="F88:I88"/>
    <mergeCell ref="F87:I87"/>
    <mergeCell ref="F86:I86"/>
    <mergeCell ref="F85:I85"/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Sheet1</vt:lpstr>
      <vt:lpstr>FEBRERO!Print_Titles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Thelbia Fernandez</dc:creator>
  <cp:lastModifiedBy>Alba Lisber Aquino Díaz</cp:lastModifiedBy>
  <cp:lastPrinted>2022-03-04T19:56:52Z</cp:lastPrinted>
  <dcterms:created xsi:type="dcterms:W3CDTF">2020-05-01T19:51:18Z</dcterms:created>
  <dcterms:modified xsi:type="dcterms:W3CDTF">2022-03-07T19:36:42Z</dcterms:modified>
</cp:coreProperties>
</file>