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Ejec Agosto" sheetId="4" r:id="rId1"/>
  </sheets>
  <definedNames>
    <definedName name="_xlnm.Print_Titles" localSheetId="0">'Ejec Agosto'!$1:$9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4" i="4" l="1"/>
  <c r="I53" i="4"/>
  <c r="H53" i="4"/>
  <c r="G53" i="4"/>
  <c r="G84" i="4" s="1"/>
  <c r="F53" i="4"/>
  <c r="E53" i="4"/>
  <c r="N36" i="4"/>
  <c r="N34" i="4"/>
  <c r="N33" i="4"/>
  <c r="N32" i="4"/>
  <c r="N31" i="4"/>
  <c r="N30" i="4"/>
  <c r="N29" i="4"/>
  <c r="N28" i="4"/>
  <c r="N27" i="4" s="1"/>
  <c r="I27" i="4"/>
  <c r="H27" i="4"/>
  <c r="G27" i="4"/>
  <c r="F27" i="4"/>
  <c r="E27" i="4"/>
  <c r="D27" i="4"/>
  <c r="C27" i="4"/>
  <c r="B27" i="4"/>
  <c r="N26" i="4"/>
  <c r="N25" i="4"/>
  <c r="N24" i="4"/>
  <c r="N23" i="4"/>
  <c r="N22" i="4"/>
  <c r="N21" i="4"/>
  <c r="N20" i="4"/>
  <c r="N19" i="4"/>
  <c r="N18" i="4"/>
  <c r="M84" i="4"/>
  <c r="L84" i="4"/>
  <c r="K84" i="4"/>
  <c r="J84" i="4"/>
  <c r="I17" i="4"/>
  <c r="H17" i="4"/>
  <c r="G17" i="4"/>
  <c r="F17" i="4"/>
  <c r="F84" i="4" s="1"/>
  <c r="E17" i="4"/>
  <c r="D17" i="4"/>
  <c r="C17" i="4"/>
  <c r="B17" i="4"/>
  <c r="N16" i="4"/>
  <c r="N13" i="4"/>
  <c r="N12" i="4"/>
  <c r="I11" i="4"/>
  <c r="H11" i="4"/>
  <c r="G11" i="4"/>
  <c r="F11" i="4"/>
  <c r="E11" i="4"/>
  <c r="D11" i="4"/>
  <c r="C11" i="4"/>
  <c r="B11" i="4"/>
  <c r="B84" i="4" l="1"/>
  <c r="C84" i="4"/>
  <c r="H84" i="4"/>
  <c r="D84" i="4"/>
  <c r="N53" i="4"/>
  <c r="E84" i="4"/>
  <c r="I84" i="4"/>
  <c r="N17" i="4"/>
  <c r="N11" i="4"/>
  <c r="N84" i="4" s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<sst xmlns="http://schemas.openxmlformats.org/spreadsheetml/2006/main" count="93" uniqueCount="93">
  <si>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</si>
  <si>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</si>
  <si>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</si>
  <si>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</si>
  <si>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</si>
  <si>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</si>
  <si>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</si>
  <si>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</si>
  <si>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</si>
  <si>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</si>
  <si>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</si>
  <si>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</si>
  <si>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</si>
  <si>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</si>
  <si>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</si>
  <si>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</si>
  <si>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</si>
  <si>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</si>
  <si>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</si>
  <si>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</si>
  <si>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</si>
  <si>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</si>
  <si>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</si>
  <si>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</si>
  <si>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</si>
  <si>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</si>
  <si>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</si>
  <si>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</si>
  <si>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</si>
  <si>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</si>
  <si>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</si>
  <si>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</si>
  <si>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</si>
  <si>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</si>
  <si>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</si>
  <si>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</si>
  <si>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</si>
  <si>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</si>
  <si>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</si>
  <si>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</si>
  <si>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</si>
  <si>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</si>
  <si>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</si>
  <si>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</si>
  <si>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</si>
  <si>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</si>
  <si>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</si>
  <si>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</si>
  <si>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</si>
  <si>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</si>
  <si>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</si>
  <si>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</si>
  <si>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</si>
  <si>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</si>
  <si>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</si>
  <si>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</si>
  <si>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</si>
  <si>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</si>
  <si>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</si>
  <si>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</si>
  <si>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</si>
  <si>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</si>
  <si>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</si>
  <si>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</si>
  <si>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</si>
  <si>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</si>
  <si>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</si>
  <si>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</si>
  <si>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</si>
  <si>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</si>
  <si>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</si>
  <si>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</si>
  <si>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</si>
  <si>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</si>
  <si>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</si>
  <si>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</si>
  <si>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</si>
  <si>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</si>
  <si>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</si>
  <si>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</si>
  <si>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</si>
  <si>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</si>
  <si>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</si>
  <si>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</si>
  <si>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</si>
  <si>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</si>
  <si>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</si>
  <si>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</si>
  <si>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</si>
  <si>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</si>
  <si>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</si>
  <si>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PRESIDENCIA DE LA REPUBLICA DOMINICANA</t>
  </si>
  <si>
    <t>SISTEMA UNICO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</si>
</sst>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1" fillId="2" borderId="2" xfId="0" applyFont="1" applyFill="1" applyBorder="1" applyAlignment="1">
      <alignment vertical="center"/>
    </xf>
    <xf numFmtId="0" fontId="0" fillId="0" borderId="6" xfId="0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39" fontId="1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0" fillId="0" borderId="0" xfId="0" applyFo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3716001" y="552450"/>
          <a:ext cx="13525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104776</xdr:colOff>
      <xdr:row>0</xdr:row>
      <xdr:rowOff>180975</xdr:rowOff>
    </xdr:from>
    <xdr:to>
      <xdr:col>13</xdr:col>
      <xdr:colOff>857251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3076" y="180975"/>
          <a:ext cx="212407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8"/>
  <sheetViews>
    <sheetView showGridLines="0" tabSelected="1" topLeftCell="A61" zoomScaleNormal="100" workbookViewId="0">
      <selection activeCell="D76" sqref="D76"/>
    </sheetView>
  </sheetViews>
  <sheetFormatPr defaultColWidth="11.42578125" defaultRowHeight="15" x14ac:dyDescent="0.25"/>
  <cols>
    <col min="1" max="1" width="65" customWidth="1"/>
    <col min="2" max="2" width="12.42578125" bestFit="1" customWidth="1"/>
    <col min="3" max="3" width="13.42578125" customWidth="1"/>
    <col min="4" max="5" width="13.5703125" bestFit="1" customWidth="1"/>
    <col min="6" max="6" width="13.42578125" customWidth="1"/>
    <col min="7" max="7" width="13.85546875" customWidth="1"/>
    <col min="8" max="8" width="13.7109375" customWidth="1"/>
    <col min="9" max="9" width="13.5703125" customWidth="1"/>
    <col min="10" max="10" width="13.7109375" customWidth="1"/>
    <col min="11" max="11" width="9.7109375" customWidth="1"/>
    <col min="12" max="12" width="10.5703125" customWidth="1"/>
    <col min="13" max="13" width="10" customWidth="1"/>
    <col min="14" max="14" width="14.5703125" bestFit="1" customWidth="1"/>
  </cols>
  <sheetData>
    <row r="3" spans="1:15" ht="28.5" customHeight="1" x14ac:dyDescent="0.25">
      <c r="A3" s="16" t="s">
        <v>91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ht="21" customHeight="1" x14ac:dyDescent="0.25">
      <c r="A4" s="18" t="s">
        <v>92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15.75" x14ac:dyDescent="0.25">
      <c r="A5" s="20">
        <v>2021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15.75" customHeight="1" x14ac:dyDescent="0.25">
      <c r="A6" s="22" t="s">
        <v>90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5.75" customHeight="1" x14ac:dyDescent="0.25">
      <c r="A7" s="23" t="s">
        <v>76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9" spans="1:15" ht="23.25" customHeight="1" x14ac:dyDescent="0.25">
      <c r="A9" s="7" t="s">
        <v>66</v>
      </c>
      <c r="B9" s="5" t="s">
        <v>78</v>
      </c>
      <c r="C9" s="5" t="s">
        <v>79</v>
      </c>
      <c r="D9" s="5" t="s">
        <v>80</v>
      </c>
      <c r="E9" s="5" t="s">
        <v>81</v>
      </c>
      <c r="F9" s="6" t="s">
        <v>82</v>
      </c>
      <c r="G9" s="5" t="s">
        <v>83</v>
      </c>
      <c r="H9" s="6" t="s">
        <v>84</v>
      </c>
      <c r="I9" s="5" t="s">
        <v>85</v>
      </c>
      <c r="J9" s="5" t="s">
        <v>86</v>
      </c>
      <c r="K9" s="5" t="s">
        <v>87</v>
      </c>
      <c r="L9" s="5" t="s">
        <v>88</v>
      </c>
      <c r="M9" s="6" t="s">
        <v>89</v>
      </c>
      <c r="N9" s="5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13" t="s">
        <v>1</v>
      </c>
      <c r="B11" s="9">
        <f>B12+B13+B16</f>
        <v>7379985.7400000002</v>
      </c>
      <c r="C11" s="9">
        <f t="shared" ref="C11:I11" si="0">C12+C13+C16</f>
        <v>9267670.7300000004</v>
      </c>
      <c r="D11" s="9">
        <f t="shared" si="0"/>
        <v>7932530.6600000001</v>
      </c>
      <c r="E11" s="9">
        <f t="shared" si="0"/>
        <v>12557672.08</v>
      </c>
      <c r="F11" s="9">
        <f t="shared" si="0"/>
        <v>9518971.1500000004</v>
      </c>
      <c r="G11" s="9">
        <f t="shared" si="0"/>
        <v>9748047.4800000004</v>
      </c>
      <c r="H11" s="9">
        <f t="shared" si="0"/>
        <v>8163510.0500000007</v>
      </c>
      <c r="I11" s="9">
        <f t="shared" si="0"/>
        <v>8084615.6899999995</v>
      </c>
      <c r="J11" s="9"/>
      <c r="K11" s="10"/>
      <c r="L11" s="10"/>
      <c r="M11" s="10"/>
      <c r="N11" s="9">
        <f>SUM(B11:M11)</f>
        <v>72653003.579999998</v>
      </c>
    </row>
    <row r="12" spans="1:15" x14ac:dyDescent="0.25">
      <c r="A12" s="12" t="s">
        <v>2</v>
      </c>
      <c r="B12" s="8">
        <v>6131690.0899999999</v>
      </c>
      <c r="C12" s="8">
        <v>7939930.2000000002</v>
      </c>
      <c r="D12" s="8">
        <v>6647609.54</v>
      </c>
      <c r="E12" s="8">
        <v>11253730.310000001</v>
      </c>
      <c r="F12" s="8">
        <v>8182729.0999999996</v>
      </c>
      <c r="G12" s="8">
        <v>8383564.1200000001</v>
      </c>
      <c r="H12" s="8">
        <v>6802585.0700000003</v>
      </c>
      <c r="I12" s="8">
        <v>6739217.8899999997</v>
      </c>
      <c r="J12" s="8"/>
      <c r="K12" s="8"/>
      <c r="L12" s="8"/>
      <c r="M12" s="8"/>
      <c r="N12" s="8">
        <f>SUM(B12:M12)</f>
        <v>62081056.32</v>
      </c>
    </row>
    <row r="13" spans="1:15" x14ac:dyDescent="0.25">
      <c r="A13" s="12" t="s">
        <v>3</v>
      </c>
      <c r="B13" s="8">
        <v>323500</v>
      </c>
      <c r="C13" s="8">
        <v>323500</v>
      </c>
      <c r="D13" s="8">
        <v>323500</v>
      </c>
      <c r="E13" s="8">
        <v>333500</v>
      </c>
      <c r="F13" s="8">
        <v>333500</v>
      </c>
      <c r="G13" s="8">
        <v>333500</v>
      </c>
      <c r="H13" s="8">
        <v>333500</v>
      </c>
      <c r="I13" s="8">
        <v>333500</v>
      </c>
      <c r="J13" s="8"/>
      <c r="K13" s="8"/>
      <c r="L13" s="8"/>
      <c r="M13" s="8"/>
      <c r="N13" s="8">
        <f>SUM(B13:M13)</f>
        <v>2638000</v>
      </c>
    </row>
    <row r="14" spans="1:15" x14ac:dyDescent="0.25">
      <c r="A14" s="12" t="s">
        <v>4</v>
      </c>
      <c r="O14" s="4"/>
    </row>
    <row r="15" spans="1:15" x14ac:dyDescent="0.25">
      <c r="A15" s="12" t="s">
        <v>5</v>
      </c>
    </row>
    <row r="16" spans="1:15" x14ac:dyDescent="0.25">
      <c r="A16" s="12" t="s">
        <v>6</v>
      </c>
      <c r="B16" s="8">
        <v>924795.65</v>
      </c>
      <c r="C16" s="8">
        <v>1004240.53</v>
      </c>
      <c r="D16" s="8">
        <v>961421.12</v>
      </c>
      <c r="E16" s="8">
        <v>970441.77</v>
      </c>
      <c r="F16" s="8">
        <v>1002742.05</v>
      </c>
      <c r="G16" s="8">
        <v>1030983.36</v>
      </c>
      <c r="H16" s="8">
        <v>1027424.98</v>
      </c>
      <c r="I16" s="8">
        <v>1011897.8</v>
      </c>
      <c r="J16" s="8"/>
      <c r="K16" s="8"/>
      <c r="L16" s="8"/>
      <c r="M16" s="8"/>
      <c r="N16" s="8">
        <f>SUM(B16:M16)</f>
        <v>7933947.2600000007</v>
      </c>
    </row>
    <row r="17" spans="1:14" x14ac:dyDescent="0.25">
      <c r="A17" s="13" t="s">
        <v>7</v>
      </c>
      <c r="B17" s="9">
        <f>B18+B19+B20+B21+B22+B23+B24+B25</f>
        <v>1639723.19</v>
      </c>
      <c r="C17" s="9">
        <f t="shared" ref="C17:H17" si="1">C18+C19+C20+C21+C22+C23+C24+C25</f>
        <v>17725395.809999999</v>
      </c>
      <c r="D17" s="9">
        <f t="shared" si="1"/>
        <v>9939267.9600000009</v>
      </c>
      <c r="E17" s="9">
        <f t="shared" si="1"/>
        <v>9942575.1999999993</v>
      </c>
      <c r="F17" s="9">
        <f t="shared" si="1"/>
        <v>13851639.289999999</v>
      </c>
      <c r="G17" s="9">
        <f t="shared" si="1"/>
        <v>11080487.800000001</v>
      </c>
      <c r="H17" s="9">
        <f t="shared" si="1"/>
        <v>11299048.35</v>
      </c>
      <c r="I17" s="9">
        <f>I18+I19+I20+I21+I22+I23+I24+I25+I26</f>
        <v>20993548.66</v>
      </c>
      <c r="J17" s="9"/>
      <c r="K17" s="9"/>
      <c r="L17" s="9"/>
      <c r="M17" s="9"/>
      <c r="N17" s="9">
        <f>N18+N19+N20+N21+N22+N23+N24+N25+N26</f>
        <v>96471686.260000005</v>
      </c>
    </row>
    <row r="18" spans="1:14" x14ac:dyDescent="0.25">
      <c r="A18" s="12" t="s">
        <v>8</v>
      </c>
      <c r="B18" s="8">
        <v>1639723.19</v>
      </c>
      <c r="C18" s="8">
        <v>1725395.81</v>
      </c>
      <c r="D18" s="8">
        <v>1939267.96</v>
      </c>
      <c r="E18" s="8">
        <v>1942575.2</v>
      </c>
      <c r="F18" s="8">
        <v>1498173.4</v>
      </c>
      <c r="G18" s="8">
        <v>1859202.33</v>
      </c>
      <c r="H18" s="8">
        <v>1834448.88</v>
      </c>
      <c r="I18" s="8">
        <v>1941086.68</v>
      </c>
      <c r="J18" s="8"/>
      <c r="K18" s="8"/>
      <c r="L18" s="8"/>
      <c r="M18" s="8"/>
      <c r="N18" s="8">
        <f>SUM(B18:M18)</f>
        <v>14379873.449999999</v>
      </c>
    </row>
    <row r="19" spans="1:14" x14ac:dyDescent="0.25">
      <c r="A19" s="12" t="s">
        <v>9</v>
      </c>
      <c r="I19" s="8">
        <v>542808.19999999995</v>
      </c>
      <c r="N19" s="8">
        <f t="shared" ref="N19:N24" si="2">SUM(B19:M19)</f>
        <v>542808.19999999995</v>
      </c>
    </row>
    <row r="20" spans="1:14" x14ac:dyDescent="0.25">
      <c r="A20" s="12" t="s">
        <v>10</v>
      </c>
      <c r="I20" s="8">
        <v>2766220</v>
      </c>
      <c r="N20" s="8">
        <f t="shared" si="2"/>
        <v>2766220</v>
      </c>
    </row>
    <row r="21" spans="1:14" x14ac:dyDescent="0.25">
      <c r="A21" s="12" t="s">
        <v>11</v>
      </c>
      <c r="I21" s="8">
        <v>1696955.19</v>
      </c>
      <c r="N21" s="8">
        <f t="shared" si="2"/>
        <v>1696955.19</v>
      </c>
    </row>
    <row r="22" spans="1:14" x14ac:dyDescent="0.25">
      <c r="A22" s="12" t="s">
        <v>12</v>
      </c>
      <c r="F22" s="8">
        <v>3826429.89</v>
      </c>
      <c r="G22" s="8">
        <v>956607.47</v>
      </c>
      <c r="H22" s="8">
        <v>956607.47</v>
      </c>
      <c r="I22" s="8">
        <v>1326262.2</v>
      </c>
      <c r="J22" s="8"/>
      <c r="N22" s="8">
        <f t="shared" si="2"/>
        <v>7065907.0300000003</v>
      </c>
    </row>
    <row r="23" spans="1:14" x14ac:dyDescent="0.25">
      <c r="A23" s="12" t="s">
        <v>13</v>
      </c>
      <c r="F23" s="8">
        <v>527036</v>
      </c>
      <c r="G23" s="8">
        <v>264678</v>
      </c>
      <c r="H23" s="8">
        <v>507992</v>
      </c>
      <c r="I23" s="8">
        <v>1002314.85</v>
      </c>
      <c r="J23" s="8"/>
      <c r="N23" s="8">
        <f t="shared" si="2"/>
        <v>2302020.85</v>
      </c>
    </row>
    <row r="24" spans="1:14" ht="30" x14ac:dyDescent="0.25">
      <c r="A24" s="12" t="s">
        <v>14</v>
      </c>
      <c r="I24" s="8">
        <v>1300049.1100000001</v>
      </c>
      <c r="N24" s="8">
        <f t="shared" si="2"/>
        <v>1300049.1100000001</v>
      </c>
    </row>
    <row r="25" spans="1:14" x14ac:dyDescent="0.25">
      <c r="A25" s="12" t="s">
        <v>15</v>
      </c>
      <c r="B25" s="8">
        <v>0</v>
      </c>
      <c r="C25" s="8">
        <v>16000000</v>
      </c>
      <c r="D25" s="8">
        <v>8000000</v>
      </c>
      <c r="E25" s="8">
        <v>8000000</v>
      </c>
      <c r="F25" s="8">
        <v>8000000</v>
      </c>
      <c r="G25" s="8">
        <v>8000000</v>
      </c>
      <c r="H25" s="8">
        <v>8000000</v>
      </c>
      <c r="I25" s="8">
        <v>9222552</v>
      </c>
      <c r="J25" s="8"/>
      <c r="N25" s="8">
        <f>SUM(B25:M25)</f>
        <v>65222552</v>
      </c>
    </row>
    <row r="26" spans="1:14" x14ac:dyDescent="0.25">
      <c r="A26" s="12" t="s">
        <v>16</v>
      </c>
      <c r="I26" s="8">
        <v>1195300.43</v>
      </c>
      <c r="N26" s="8">
        <f>SUM(B26:M26)</f>
        <v>1195300.43</v>
      </c>
    </row>
    <row r="27" spans="1:14" x14ac:dyDescent="0.25">
      <c r="A27" s="13" t="s">
        <v>17</v>
      </c>
      <c r="B27" s="9">
        <f t="shared" ref="B27:H27" si="3">B28+B29+B30+B31+B32+B33</f>
        <v>0</v>
      </c>
      <c r="C27" s="9">
        <f t="shared" si="3"/>
        <v>0</v>
      </c>
      <c r="D27" s="9">
        <f t="shared" si="3"/>
        <v>125705</v>
      </c>
      <c r="E27" s="9">
        <f t="shared" si="3"/>
        <v>0</v>
      </c>
      <c r="F27" s="9">
        <f t="shared" si="3"/>
        <v>0</v>
      </c>
      <c r="G27" s="9">
        <f t="shared" si="3"/>
        <v>0</v>
      </c>
      <c r="H27" s="9">
        <f t="shared" si="3"/>
        <v>0</v>
      </c>
      <c r="I27" s="9">
        <f>I28+I29+I30+I31+I32+I33</f>
        <v>1206198.5900000001</v>
      </c>
      <c r="J27" s="9"/>
      <c r="N27" s="9">
        <f>N28+N29+N30+N31+N32+N33+N34+N36</f>
        <v>4658447.59</v>
      </c>
    </row>
    <row r="28" spans="1:14" x14ac:dyDescent="0.25">
      <c r="A28" s="12" t="s">
        <v>18</v>
      </c>
      <c r="I28" s="8">
        <v>581106.11</v>
      </c>
      <c r="N28" s="8">
        <f t="shared" ref="N28:N36" si="4">SUM(B28:M28)</f>
        <v>581106.11</v>
      </c>
    </row>
    <row r="29" spans="1:14" x14ac:dyDescent="0.25">
      <c r="A29" s="12" t="s">
        <v>19</v>
      </c>
      <c r="I29" s="8">
        <v>216596.66</v>
      </c>
      <c r="N29" s="8">
        <f t="shared" si="4"/>
        <v>216596.66</v>
      </c>
    </row>
    <row r="30" spans="1:14" x14ac:dyDescent="0.25">
      <c r="A30" s="12" t="s">
        <v>20</v>
      </c>
      <c r="I30" s="8">
        <v>325163.24</v>
      </c>
      <c r="N30" s="8">
        <f t="shared" si="4"/>
        <v>325163.24</v>
      </c>
    </row>
    <row r="31" spans="1:14" x14ac:dyDescent="0.25">
      <c r="A31" s="12" t="s">
        <v>21</v>
      </c>
      <c r="D31" s="8">
        <v>125705</v>
      </c>
      <c r="I31" s="8">
        <v>1225.49</v>
      </c>
      <c r="N31" s="8">
        <f t="shared" si="4"/>
        <v>126930.49</v>
      </c>
    </row>
    <row r="32" spans="1:14" x14ac:dyDescent="0.25">
      <c r="A32" s="12" t="s">
        <v>22</v>
      </c>
      <c r="I32" s="8">
        <v>16971.98</v>
      </c>
      <c r="N32" s="8">
        <f t="shared" si="4"/>
        <v>16971.98</v>
      </c>
    </row>
    <row r="33" spans="1:14" x14ac:dyDescent="0.25">
      <c r="A33" s="12" t="s">
        <v>23</v>
      </c>
      <c r="I33" s="8">
        <v>65135.11</v>
      </c>
      <c r="N33" s="8">
        <f t="shared" si="4"/>
        <v>65135.11</v>
      </c>
    </row>
    <row r="34" spans="1:14" ht="30" x14ac:dyDescent="0.25">
      <c r="A34" s="12" t="s">
        <v>24</v>
      </c>
      <c r="I34" s="8">
        <v>2102849</v>
      </c>
      <c r="N34" s="8">
        <f t="shared" si="4"/>
        <v>2102849</v>
      </c>
    </row>
    <row r="35" spans="1:14" ht="30" x14ac:dyDescent="0.25">
      <c r="A35" s="12" t="s">
        <v>25</v>
      </c>
    </row>
    <row r="36" spans="1:14" x14ac:dyDescent="0.25">
      <c r="A36" s="12" t="s">
        <v>26</v>
      </c>
      <c r="I36" s="8">
        <v>1223695</v>
      </c>
      <c r="N36" s="8">
        <f t="shared" si="4"/>
        <v>1223695</v>
      </c>
    </row>
    <row r="37" spans="1:14" x14ac:dyDescent="0.25">
      <c r="A37" s="13" t="s">
        <v>27</v>
      </c>
    </row>
    <row r="38" spans="1:14" x14ac:dyDescent="0.25">
      <c r="A38" s="12" t="s">
        <v>28</v>
      </c>
    </row>
    <row r="39" spans="1:14" ht="30" x14ac:dyDescent="0.25">
      <c r="A39" s="12" t="s">
        <v>29</v>
      </c>
    </row>
    <row r="40" spans="1:14" ht="30" x14ac:dyDescent="0.25">
      <c r="A40" s="12" t="s">
        <v>30</v>
      </c>
    </row>
    <row r="41" spans="1:14" ht="30" x14ac:dyDescent="0.25">
      <c r="A41" s="12" t="s">
        <v>31</v>
      </c>
    </row>
    <row r="42" spans="1:14" ht="30" x14ac:dyDescent="0.25">
      <c r="A42" s="12" t="s">
        <v>32</v>
      </c>
    </row>
    <row r="43" spans="1:14" x14ac:dyDescent="0.25">
      <c r="A43" s="12" t="s">
        <v>33</v>
      </c>
    </row>
    <row r="44" spans="1:14" x14ac:dyDescent="0.25">
      <c r="A44" s="12" t="s">
        <v>34</v>
      </c>
    </row>
    <row r="45" spans="1:14" ht="30" x14ac:dyDescent="0.25">
      <c r="A45" s="12" t="s">
        <v>35</v>
      </c>
    </row>
    <row r="46" spans="1:14" x14ac:dyDescent="0.25">
      <c r="A46" s="13" t="s">
        <v>36</v>
      </c>
    </row>
    <row r="47" spans="1:14" x14ac:dyDescent="0.25">
      <c r="A47" s="12" t="s">
        <v>37</v>
      </c>
    </row>
    <row r="48" spans="1:14" ht="30" x14ac:dyDescent="0.25">
      <c r="A48" s="12" t="s">
        <v>38</v>
      </c>
    </row>
    <row r="49" spans="1:14" ht="30" x14ac:dyDescent="0.25">
      <c r="A49" s="12" t="s">
        <v>39</v>
      </c>
    </row>
    <row r="50" spans="1:14" ht="30" x14ac:dyDescent="0.25">
      <c r="A50" s="12" t="s">
        <v>40</v>
      </c>
    </row>
    <row r="51" spans="1:14" x14ac:dyDescent="0.25">
      <c r="A51" s="12" t="s">
        <v>41</v>
      </c>
    </row>
    <row r="52" spans="1:14" ht="30" x14ac:dyDescent="0.25">
      <c r="A52" s="12" t="s">
        <v>42</v>
      </c>
    </row>
    <row r="53" spans="1:14" x14ac:dyDescent="0.25">
      <c r="A53" s="13" t="s">
        <v>43</v>
      </c>
      <c r="B53" s="10"/>
      <c r="C53" s="10"/>
      <c r="D53" s="10"/>
      <c r="E53" s="9">
        <f>E54</f>
        <v>14950.6</v>
      </c>
      <c r="F53" s="9">
        <f>F55</f>
        <v>99440</v>
      </c>
      <c r="G53" s="10">
        <f>G55</f>
        <v>0</v>
      </c>
      <c r="H53" s="9">
        <f>H54</f>
        <v>65750</v>
      </c>
      <c r="I53" s="9">
        <f>I54</f>
        <v>47436</v>
      </c>
      <c r="J53" s="9"/>
      <c r="K53" s="10"/>
      <c r="L53" s="10"/>
      <c r="N53" s="9">
        <f>SUM(B53:M53)</f>
        <v>227576.6</v>
      </c>
    </row>
    <row r="54" spans="1:14" x14ac:dyDescent="0.25">
      <c r="A54" s="12" t="s">
        <v>44</v>
      </c>
      <c r="E54" s="8">
        <v>14950.6</v>
      </c>
      <c r="F54" s="8"/>
      <c r="G54" s="8"/>
      <c r="H54" s="8">
        <v>65750</v>
      </c>
      <c r="I54" s="8">
        <v>47436</v>
      </c>
      <c r="J54" s="8"/>
      <c r="N54" s="8">
        <f>SUM(B54:M54)</f>
        <v>128136.6</v>
      </c>
    </row>
    <row r="55" spans="1:14" ht="30" x14ac:dyDescent="0.25">
      <c r="A55" s="12" t="s">
        <v>45</v>
      </c>
      <c r="F55" s="8">
        <v>99440</v>
      </c>
    </row>
    <row r="56" spans="1:14" x14ac:dyDescent="0.25">
      <c r="A56" s="12" t="s">
        <v>46</v>
      </c>
    </row>
    <row r="57" spans="1:14" ht="30" x14ac:dyDescent="0.25">
      <c r="A57" s="12" t="s">
        <v>47</v>
      </c>
    </row>
    <row r="58" spans="1:14" x14ac:dyDescent="0.25">
      <c r="A58" s="12" t="s">
        <v>48</v>
      </c>
    </row>
    <row r="59" spans="1:14" x14ac:dyDescent="0.25">
      <c r="A59" s="12" t="s">
        <v>49</v>
      </c>
    </row>
    <row r="60" spans="1:14" x14ac:dyDescent="0.25">
      <c r="A60" s="12" t="s">
        <v>50</v>
      </c>
    </row>
    <row r="61" spans="1:14" x14ac:dyDescent="0.25">
      <c r="A61" s="12" t="s">
        <v>51</v>
      </c>
    </row>
    <row r="62" spans="1:14" ht="30" x14ac:dyDescent="0.25">
      <c r="A62" s="12" t="s">
        <v>52</v>
      </c>
    </row>
    <row r="63" spans="1:14" x14ac:dyDescent="0.25">
      <c r="A63" s="13" t="s">
        <v>53</v>
      </c>
    </row>
    <row r="64" spans="1:14" x14ac:dyDescent="0.25">
      <c r="A64" s="12" t="s">
        <v>54</v>
      </c>
    </row>
    <row r="65" spans="1:14" x14ac:dyDescent="0.25">
      <c r="A65" s="12" t="s">
        <v>55</v>
      </c>
    </row>
    <row r="66" spans="1:14" x14ac:dyDescent="0.25">
      <c r="A66" s="12" t="s">
        <v>56</v>
      </c>
    </row>
    <row r="67" spans="1:14" ht="30" x14ac:dyDescent="0.25">
      <c r="A67" s="12" t="s">
        <v>57</v>
      </c>
    </row>
    <row r="68" spans="1:14" x14ac:dyDescent="0.25">
      <c r="A68" s="13" t="s">
        <v>58</v>
      </c>
    </row>
    <row r="69" spans="1:14" x14ac:dyDescent="0.25">
      <c r="A69" s="12" t="s">
        <v>59</v>
      </c>
    </row>
    <row r="70" spans="1:14" ht="30" x14ac:dyDescent="0.25">
      <c r="A70" s="12" t="s">
        <v>60</v>
      </c>
    </row>
    <row r="71" spans="1:14" x14ac:dyDescent="0.25">
      <c r="A71" s="13" t="s">
        <v>61</v>
      </c>
    </row>
    <row r="72" spans="1:14" x14ac:dyDescent="0.25">
      <c r="A72" s="12" t="s">
        <v>62</v>
      </c>
    </row>
    <row r="73" spans="1:14" x14ac:dyDescent="0.25">
      <c r="A73" s="12" t="s">
        <v>63</v>
      </c>
    </row>
    <row r="74" spans="1:14" ht="30" x14ac:dyDescent="0.25">
      <c r="A74" s="12" t="s">
        <v>64</v>
      </c>
    </row>
    <row r="75" spans="1:14" x14ac:dyDescent="0.25">
      <c r="A75" s="14" t="s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13" t="s">
        <v>68</v>
      </c>
    </row>
    <row r="77" spans="1:14" x14ac:dyDescent="0.25">
      <c r="A77" s="12" t="s">
        <v>69</v>
      </c>
    </row>
    <row r="78" spans="1:14" x14ac:dyDescent="0.25">
      <c r="A78" s="12" t="s">
        <v>70</v>
      </c>
    </row>
    <row r="79" spans="1:14" x14ac:dyDescent="0.25">
      <c r="A79" s="13" t="s">
        <v>71</v>
      </c>
    </row>
    <row r="80" spans="1:14" x14ac:dyDescent="0.25">
      <c r="A80" s="12" t="s">
        <v>72</v>
      </c>
    </row>
    <row r="81" spans="1:14" x14ac:dyDescent="0.25">
      <c r="A81" s="12" t="s">
        <v>73</v>
      </c>
    </row>
    <row r="82" spans="1:14" x14ac:dyDescent="0.25">
      <c r="A82" s="13" t="s">
        <v>74</v>
      </c>
    </row>
    <row r="83" spans="1:14" x14ac:dyDescent="0.25">
      <c r="A83" s="12" t="s">
        <v>75</v>
      </c>
    </row>
    <row r="84" spans="1:14" x14ac:dyDescent="0.25">
      <c r="A84" s="3" t="s">
        <v>65</v>
      </c>
      <c r="B84" s="11">
        <f>B11+B17+B25+B53</f>
        <v>9019708.9299999997</v>
      </c>
      <c r="C84" s="11">
        <f t="shared" ref="C84:I84" si="5">C53+C17+C11</f>
        <v>26993066.539999999</v>
      </c>
      <c r="D84" s="11">
        <f>D53+D17+D11+D27</f>
        <v>17997503.620000001</v>
      </c>
      <c r="E84" s="11">
        <f t="shared" si="5"/>
        <v>22515197.879999999</v>
      </c>
      <c r="F84" s="11">
        <f t="shared" si="5"/>
        <v>23470050.439999998</v>
      </c>
      <c r="G84" s="11">
        <f t="shared" si="5"/>
        <v>20828535.280000001</v>
      </c>
      <c r="H84" s="11">
        <f t="shared" si="5"/>
        <v>19528308.399999999</v>
      </c>
      <c r="I84" s="11">
        <f t="shared" si="5"/>
        <v>29125600.350000001</v>
      </c>
      <c r="J84" s="11">
        <f>J53+J17+J11</f>
        <v>0</v>
      </c>
      <c r="K84" s="11">
        <f t="shared" ref="K84:M84" si="6">K11+K17+K25+K53</f>
        <v>0</v>
      </c>
      <c r="L84" s="11">
        <f t="shared" si="6"/>
        <v>0</v>
      </c>
      <c r="M84" s="11">
        <f t="shared" si="6"/>
        <v>0</v>
      </c>
      <c r="N84" s="11">
        <f>N53+N27+N17+N11</f>
        <v>174010714.03</v>
      </c>
    </row>
    <row r="87" spans="1:14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4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</sheetData>
  <mergeCells count="5">
    <mergeCell ref="A3:N3"/>
    <mergeCell ref="A4:N4"/>
    <mergeCell ref="A5:N5"/>
    <mergeCell ref="A6:N6"/>
    <mergeCell ref="A7:N7"/>
  </mergeCells>
  <pageMargins left="0" right="0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 Agosto</vt:lpstr>
      <vt:lpstr>'Ejec Agosto'!Print_Titles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2021-10-08T13:13:28Z</cp:lastPrinted>
  <dcterms:created xsi:type="dcterms:W3CDTF">2021-07-29T18:58:50Z</dcterms:created>
  <dcterms:modified xsi:type="dcterms:W3CDTF">2021-10-08T13:24:20Z</dcterms:modified>
</cp:coreProperties>
</file>